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B7FE6334-C1A2-E50D-BD3D-5F4D41BBC2E3}"/>
  <workbookPr codeName="ThisWorkbook"/>
  <bookViews>
    <workbookView xWindow="65506" yWindow="15" windowWidth="19440" windowHeight="12840" activeTab="0"/>
  </bookViews>
  <sheets>
    <sheet name="Mesures de Voiles" sheetId="7" r:id="rId1"/>
    <sheet name="Abreviations" sheetId="8" r:id="rId2"/>
    <sheet name="Auxiliaries" sheetId="2" state="hidden" r:id="rId3"/>
  </sheets>
  <definedNames>
    <definedName name="Bas_Etai">'Auxiliaries'!#REF!</definedName>
    <definedName name="Class">#REF!</definedName>
    <definedName name="Condition">'Auxiliaries'!$I$4:$I$9</definedName>
    <definedName name="Coque">'Auxiliaries'!$F$45:$F$51</definedName>
    <definedName name="Déplacement">'Auxiliaries'!#REF!</definedName>
    <definedName name="Dormant">'Auxiliaries'!$F$35:$F$37</definedName>
    <definedName name="Etai">'Auxiliaries'!$I$35:$I$37</definedName>
    <definedName name="Fraction">'Auxiliaries'!$I$25:$I$29</definedName>
    <definedName name="GdVoile">'Auxiliaries'!$C$25:$C$29</definedName>
    <definedName name="Génois">'Auxiliaries'!$F$56:$F$61</definedName>
    <definedName name="Gréement">'Auxiliaries'!$F$25:$F$28</definedName>
    <definedName name="Hélice">'Auxiliaries'!#REF!</definedName>
    <definedName name="Matériau">'Auxiliaries'!$F$16:$F$21</definedName>
    <definedName name="Partic">'Auxiliaries'!$C$3:$C$11</definedName>
    <definedName name="Quille">'Auxiliaries'!$C$21:$C$21</definedName>
    <definedName name="Spin">'Auxiliaries'!$C$15:$C$20</definedName>
    <definedName name="Spinnaker">'Auxiliaries'!$I$56:$I$58</definedName>
    <definedName name="TissuGV">'Auxiliaries'!$C$34:$C$48</definedName>
    <definedName name="Tissuspi">'Auxiliaries'!$F$65:$F$67</definedName>
  </definedNames>
  <calcPr calcId="125725"/>
</workbook>
</file>

<file path=xl/comments1.xml><?xml version="1.0" encoding="utf-8"?>
<comments xmlns="http://schemas.openxmlformats.org/spreadsheetml/2006/main">
  <authors>
    <author>Jean Louis CON TI</author>
  </authors>
  <commentList>
    <comment ref="T9" authorId="0">
      <text>
        <r>
          <rPr>
            <b/>
            <sz val="8"/>
            <color indexed="10"/>
            <rFont val="Tahoma"/>
            <family val="2"/>
          </rPr>
          <t>Se servir de la touche &lt;TAB&gt; pour naviguer</t>
        </r>
      </text>
    </comment>
  </commentList>
</comments>
</file>

<file path=xl/sharedStrings.xml><?xml version="1.0" encoding="utf-8"?>
<sst xmlns="http://schemas.openxmlformats.org/spreadsheetml/2006/main" count="346" uniqueCount="196">
  <si>
    <t>GTE</t>
  </si>
  <si>
    <t>PTE</t>
  </si>
  <si>
    <t>Racing</t>
  </si>
  <si>
    <t>Standard</t>
  </si>
  <si>
    <t>"Q"</t>
  </si>
  <si>
    <t>"DL"</t>
  </si>
  <si>
    <t>"DI"</t>
  </si>
  <si>
    <t>Partic</t>
  </si>
  <si>
    <t>Croisière</t>
  </si>
  <si>
    <t xml:space="preserve"> m</t>
  </si>
  <si>
    <t>P2G45</t>
  </si>
  <si>
    <t>Spin</t>
  </si>
  <si>
    <t>Carbone</t>
  </si>
  <si>
    <t>Symétriques uniquement</t>
  </si>
  <si>
    <t>Asymétriques sur étrave uniquement</t>
  </si>
  <si>
    <t>Symétriques et Asymétriques sur tangon</t>
  </si>
  <si>
    <t>Pas de Spinnaker à Bord</t>
  </si>
  <si>
    <t>Asymétriques sur Bout-Dehors orientable</t>
  </si>
  <si>
    <t>Asymétriques sur Bout-Dehors Fixe uniquement</t>
  </si>
  <si>
    <t>HB =</t>
  </si>
  <si>
    <t>MGT =</t>
  </si>
  <si>
    <t>MGU =</t>
  </si>
  <si>
    <t>MGM =</t>
  </si>
  <si>
    <t>MGL =</t>
  </si>
  <si>
    <t>JL =</t>
  </si>
  <si>
    <t>LPG =</t>
  </si>
  <si>
    <t>JH =</t>
  </si>
  <si>
    <t>JGT =</t>
  </si>
  <si>
    <t>JGM =</t>
  </si>
  <si>
    <t>JGL =</t>
  </si>
  <si>
    <t>SLU =</t>
  </si>
  <si>
    <t>SLE =</t>
  </si>
  <si>
    <t>SMG =</t>
  </si>
  <si>
    <t>SF =</t>
  </si>
  <si>
    <t>N° de Voile :</t>
  </si>
  <si>
    <t>P1-AA30</t>
  </si>
  <si>
    <t>le Déclarant :</t>
  </si>
  <si>
    <t>Fait à :</t>
  </si>
  <si>
    <t>le :</t>
  </si>
  <si>
    <t>1er Certifiat</t>
  </si>
  <si>
    <t>Modification demandées</t>
  </si>
  <si>
    <t>Identification :</t>
  </si>
  <si>
    <t>Surface =</t>
  </si>
  <si>
    <r>
      <t>Attention</t>
    </r>
    <r>
      <rPr>
        <sz val="9"/>
        <color indexed="18"/>
        <rFont val="Arial"/>
        <family val="2"/>
      </rPr>
      <t>: Les anciennes mesures seront conservées sans instructions contraires.</t>
    </r>
  </si>
  <si>
    <t xml:space="preserve"> m²</t>
  </si>
  <si>
    <t>Grand' Voiles</t>
  </si>
  <si>
    <t xml:space="preserve">NOM du Bateau : </t>
  </si>
  <si>
    <t>Mesures prises sur les esparts:</t>
  </si>
  <si>
    <r>
      <t>Guindant</t>
    </r>
    <r>
      <rPr>
        <sz val="8"/>
        <color indexed="23"/>
        <rFont val="Arial"/>
        <family val="2"/>
      </rPr>
      <t xml:space="preserve"> Indicatif =</t>
    </r>
  </si>
  <si>
    <r>
      <t>Bordure</t>
    </r>
    <r>
      <rPr>
        <sz val="8"/>
        <color indexed="23"/>
        <rFont val="Arial"/>
        <family val="2"/>
      </rPr>
      <t xml:space="preserve"> Indicative =</t>
    </r>
  </si>
  <si>
    <t>Spinnakers  Symétriques</t>
  </si>
  <si>
    <t>Spinnakers  Asymétriques</t>
  </si>
  <si>
    <t xml:space="preserve">     ( Le propriétaire ) ou son représentant</t>
  </si>
  <si>
    <t>MVI25</t>
  </si>
  <si>
    <t>MVS25</t>
  </si>
  <si>
    <t>Lourde</t>
  </si>
  <si>
    <t>Médium</t>
  </si>
  <si>
    <t>Légère</t>
  </si>
  <si>
    <t>Course</t>
  </si>
  <si>
    <t>GdVoile</t>
  </si>
  <si>
    <t>MVU86</t>
  </si>
  <si>
    <t>TissuGV</t>
  </si>
  <si>
    <t>MVK25</t>
  </si>
  <si>
    <t>MVU25</t>
  </si>
  <si>
    <t>MVF49</t>
  </si>
  <si>
    <t>MVN49</t>
  </si>
  <si>
    <t>MVU49</t>
  </si>
  <si>
    <t>Dacron - PET</t>
  </si>
  <si>
    <t>Pentex PET</t>
  </si>
  <si>
    <t>Certran - HMPE</t>
  </si>
  <si>
    <t>Spectra - HMPE</t>
  </si>
  <si>
    <t>Dyneema - HMPE</t>
  </si>
  <si>
    <t>Technora - PPTA</t>
  </si>
  <si>
    <t>Kevla - PPTA</t>
  </si>
  <si>
    <t>Vectran -LCP</t>
  </si>
  <si>
    <t>Zylon - PBO</t>
  </si>
  <si>
    <t>Twaron - PPTA</t>
  </si>
  <si>
    <t>MELINEX - PET Film</t>
  </si>
  <si>
    <t>MYLAR - PET Film</t>
  </si>
  <si>
    <t>Autres</t>
  </si>
  <si>
    <t>Inconnu</t>
  </si>
  <si>
    <t xml:space="preserve">  Latté?</t>
  </si>
  <si>
    <t xml:space="preserve">   Latté?</t>
  </si>
  <si>
    <t xml:space="preserve">    Latté?</t>
  </si>
  <si>
    <t>JGU =</t>
  </si>
  <si>
    <t>CLUB</t>
  </si>
  <si>
    <t>INTER</t>
  </si>
  <si>
    <t>Pos.</t>
  </si>
  <si>
    <t>Terminologie</t>
  </si>
  <si>
    <t>Traduction</t>
  </si>
  <si>
    <r>
      <t>REV</t>
    </r>
    <r>
      <rPr>
        <b/>
        <sz val="10"/>
        <color indexed="12"/>
        <rFont val="Arial"/>
        <family val="2"/>
      </rPr>
      <t xml:space="preserve"> 2009-2012</t>
    </r>
  </si>
  <si>
    <t>GRAND VOILE</t>
  </si>
  <si>
    <t>HB</t>
  </si>
  <si>
    <t>8/8</t>
  </si>
  <si>
    <t>Headboard</t>
  </si>
  <si>
    <t>Largeur de Tétière</t>
  </si>
  <si>
    <t>Largeur de Têtière</t>
  </si>
  <si>
    <t>G.7.8</t>
  </si>
  <si>
    <t>MGT</t>
  </si>
  <si>
    <t>7/8</t>
  </si>
  <si>
    <t>Mainsail Girth Top</t>
  </si>
  <si>
    <t>Chaîne au Sommet</t>
  </si>
  <si>
    <t>Largeur Supérieure (7/8)</t>
  </si>
  <si>
    <t>G.7.7a)</t>
  </si>
  <si>
    <t>MGU</t>
  </si>
  <si>
    <t>3/4</t>
  </si>
  <si>
    <t>Mainsail Girth Upper</t>
  </si>
  <si>
    <t>Chaîne Supérieure</t>
  </si>
  <si>
    <t>Largeur aux Trois-Quarts</t>
  </si>
  <si>
    <t>G.7.6</t>
  </si>
  <si>
    <t>MGM</t>
  </si>
  <si>
    <t>1/2</t>
  </si>
  <si>
    <t>Mainsail Girth Mid</t>
  </si>
  <si>
    <t>Chaîne Milieu</t>
  </si>
  <si>
    <t>Largeur au Milieu</t>
  </si>
  <si>
    <t>G.7.5a)</t>
  </si>
  <si>
    <t>MGL</t>
  </si>
  <si>
    <t>1/4</t>
  </si>
  <si>
    <t>Mainsail Girth Lower</t>
  </si>
  <si>
    <t>Chaîne au Inférieure</t>
  </si>
  <si>
    <t>Largeur au Quart</t>
  </si>
  <si>
    <t>G.7.4</t>
  </si>
  <si>
    <t>FOCS / GENOIS</t>
  </si>
  <si>
    <t>JL</t>
  </si>
  <si>
    <t>Jib Luff</t>
  </si>
  <si>
    <t>Guindant de Génois</t>
  </si>
  <si>
    <t>Longueur de Guindant</t>
  </si>
  <si>
    <t>G.7.3</t>
  </si>
  <si>
    <t>LPG</t>
  </si>
  <si>
    <t>Longest Perpendicular of Genoas</t>
  </si>
  <si>
    <t xml:space="preserve">Plus Grande Perpendiculaire </t>
  </si>
  <si>
    <t>Perpendiculaire au Guindant</t>
  </si>
  <si>
    <t>G.7.11</t>
  </si>
  <si>
    <t>JH</t>
  </si>
  <si>
    <t>Jig Head</t>
  </si>
  <si>
    <t>Largeur Têtière</t>
  </si>
  <si>
    <t>G.7.8(a)</t>
  </si>
  <si>
    <t>JGT</t>
  </si>
  <si>
    <t>Jib Girth Top</t>
  </si>
  <si>
    <t>G.7.7(a)</t>
  </si>
  <si>
    <t>JGU</t>
  </si>
  <si>
    <t>Jib Girth Upper</t>
  </si>
  <si>
    <t>G.7.6(a)</t>
  </si>
  <si>
    <t>JGM</t>
  </si>
  <si>
    <t>Jib Girth Mid</t>
  </si>
  <si>
    <t>G.7.5(a)</t>
  </si>
  <si>
    <t>JGL</t>
  </si>
  <si>
    <t>Jib Girth Lower</t>
  </si>
  <si>
    <t>G.7.4(a)</t>
  </si>
  <si>
    <t>SPINNAKER</t>
  </si>
  <si>
    <t>SLU</t>
  </si>
  <si>
    <t>Spinnaker Luff</t>
  </si>
  <si>
    <t>Guindant de Spinnaker</t>
  </si>
  <si>
    <t>SLE</t>
  </si>
  <si>
    <t>Spinnaker Leech</t>
  </si>
  <si>
    <t>Chute de Spinnaker</t>
  </si>
  <si>
    <t>Longueur de Chute</t>
  </si>
  <si>
    <t>G.7.2</t>
  </si>
  <si>
    <t>SMG</t>
  </si>
  <si>
    <t>Spinnaker Mid Width</t>
  </si>
  <si>
    <t>Largeur Milieu</t>
  </si>
  <si>
    <t>G.7.5(b)</t>
  </si>
  <si>
    <t>SF</t>
  </si>
  <si>
    <t>0</t>
  </si>
  <si>
    <t>Spinnaker Foot</t>
  </si>
  <si>
    <t>Bordure de Spinnaker</t>
  </si>
  <si>
    <t>Longueur de Bordure</t>
  </si>
  <si>
    <t>G.7.1</t>
  </si>
  <si>
    <t>AMG =</t>
  </si>
  <si>
    <t xml:space="preserve"> P =</t>
  </si>
  <si>
    <t>E =</t>
  </si>
  <si>
    <t>SPL =</t>
  </si>
  <si>
    <t>J =</t>
  </si>
  <si>
    <t>Code Zéro (ou 5)</t>
  </si>
  <si>
    <t xml:space="preserve"> (2 0 1 4)</t>
  </si>
  <si>
    <t>Génois / Focs</t>
  </si>
  <si>
    <t>NOUVEAUTE  2014</t>
  </si>
  <si>
    <t>VOILES PLATES D'AVANT</t>
  </si>
  <si>
    <t>VOILES CREUSES D'AVANT</t>
  </si>
  <si>
    <t>Latté?</t>
  </si>
  <si>
    <t xml:space="preserve">     Guidant Libre ?</t>
  </si>
  <si>
    <t>Symétries respectées?</t>
  </si>
  <si>
    <t xml:space="preserve">   Nerf de Chute ?</t>
  </si>
  <si>
    <t xml:space="preserve">  Symétries respectées?</t>
  </si>
  <si>
    <t xml:space="preserve">     Nerf de Chute ?</t>
  </si>
  <si>
    <t>Toute question restée sans réponse ou toute dimension non déclarée, pourra être considérée comme une tentative de dissimulation d'information dans le bût d'influer sur le "Rating" final du bateau.</t>
  </si>
  <si>
    <t>Je certifie l' exactitude de mes déclarations dans la limite de mes connaissances.</t>
  </si>
  <si>
    <t>En cas de modifications ou de découverte d'une erreur, je m'engage à en informer sans délai la personne qui a émis ce certificat.</t>
  </si>
  <si>
    <t>Posséder vous des voiles en Milar, Kevlar, 3DL, etc…?</t>
  </si>
  <si>
    <t xml:space="preserve">            FORMULAIRES de MESURES de VOILES </t>
  </si>
  <si>
    <t>Chaîne Inférieure</t>
  </si>
  <si>
    <t>(**)</t>
  </si>
  <si>
    <r>
      <t xml:space="preserve">Un Spinnaker symétrique doit être parfaitement symétrique par rapport à sa médiane de Bordure, en </t>
    </r>
    <r>
      <rPr>
        <b/>
        <u val="single"/>
        <sz val="9"/>
        <color theme="0"/>
        <rFont val="Arial"/>
        <family val="2"/>
      </rPr>
      <t>construction</t>
    </r>
    <r>
      <rPr>
        <sz val="9"/>
        <color theme="0"/>
        <rFont val="Arial"/>
        <family val="2"/>
      </rPr>
      <t xml:space="preserve"> et en </t>
    </r>
    <r>
      <rPr>
        <b/>
        <u val="single"/>
        <sz val="9"/>
        <color theme="0"/>
        <rFont val="Arial"/>
        <family val="2"/>
      </rPr>
      <t>utilisation de matériau</t>
    </r>
    <r>
      <rPr>
        <b/>
        <sz val="9"/>
        <color theme="0"/>
        <rFont val="Arial"/>
        <family val="2"/>
      </rPr>
      <t>.</t>
    </r>
    <r>
      <rPr>
        <sz val="9"/>
        <color theme="0"/>
        <rFont val="Arial"/>
        <family val="2"/>
      </rPr>
      <t xml:space="preserve">   </t>
    </r>
  </si>
  <si>
    <r>
      <t xml:space="preserve">   </t>
    </r>
    <r>
      <rPr>
        <b/>
        <u val="single"/>
        <sz val="8"/>
        <color indexed="12"/>
        <rFont val="Arial"/>
        <family val="2"/>
      </rPr>
      <t>jeanlouisconti@gmail.com</t>
    </r>
  </si>
  <si>
    <t>Rappel :</t>
  </si>
  <si>
    <t>Les Nerfs de Chute sont interdits dans les Spinnakers Symétriques.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</si>
</sst>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yy;@"/>
  </numFmts>
  <fonts count="10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sz val="8"/>
      <color indexed="18"/>
      <name val="Arial"/>
      <family val="2"/>
    </font>
    <font>
      <b/>
      <sz val="10"/>
      <color indexed="18"/>
      <name val="Comic Sans MS"/>
      <family val="4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23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b/>
      <i/>
      <sz val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18"/>
      <name val="Arial"/>
      <family val="2"/>
    </font>
    <font>
      <b/>
      <sz val="9"/>
      <color indexed="18"/>
      <name val="Comic Sans MS"/>
      <family val="4"/>
    </font>
    <font>
      <sz val="8"/>
      <name val="Comic Sans MS"/>
      <family val="4"/>
    </font>
    <font>
      <b/>
      <sz val="14"/>
      <color indexed="9"/>
      <name val="Verdana"/>
      <family val="2"/>
    </font>
    <font>
      <b/>
      <sz val="16"/>
      <color indexed="9"/>
      <name val="Arial"/>
      <family val="2"/>
    </font>
    <font>
      <b/>
      <sz val="10"/>
      <color indexed="61"/>
      <name val="Arial"/>
      <family val="2"/>
    </font>
    <font>
      <u val="single"/>
      <sz val="9"/>
      <color indexed="18"/>
      <name val="Arial"/>
      <family val="2"/>
    </font>
    <font>
      <sz val="9"/>
      <color indexed="18"/>
      <name val="Arial"/>
      <family val="2"/>
    </font>
    <font>
      <b/>
      <sz val="12"/>
      <color indexed="12"/>
      <name val="Arial"/>
      <family val="2"/>
    </font>
    <font>
      <sz val="16"/>
      <color indexed="9"/>
      <name val="Arial"/>
      <family val="2"/>
    </font>
    <font>
      <b/>
      <sz val="11"/>
      <color indexed="9"/>
      <name val="Arial"/>
      <family val="2"/>
    </font>
    <font>
      <sz val="8"/>
      <color indexed="45"/>
      <name val="Arial"/>
      <family val="2"/>
    </font>
    <font>
      <b/>
      <sz val="9"/>
      <color indexed="10"/>
      <name val="Comic Sans MS"/>
      <family val="4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color indexed="10"/>
      <name val="Comic Sans MS"/>
      <family val="4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8"/>
      <color indexed="10"/>
      <name val="Tahoma"/>
      <family val="2"/>
    </font>
    <font>
      <sz val="8"/>
      <color indexed="31"/>
      <name val="Arial"/>
      <family val="2"/>
    </font>
    <font>
      <i/>
      <sz val="8"/>
      <color indexed="10"/>
      <name val="Arial"/>
      <family val="2"/>
    </font>
    <font>
      <sz val="9"/>
      <name val="Tahoma"/>
      <family val="2"/>
    </font>
    <font>
      <sz val="10"/>
      <name val="Times New Roman"/>
      <family val="1"/>
    </font>
    <font>
      <sz val="10"/>
      <color indexed="12"/>
      <name val="Comic Sans MS"/>
      <family val="4"/>
    </font>
    <font>
      <sz val="8"/>
      <color indexed="12"/>
      <name val="Comic Sans MS"/>
      <family val="4"/>
    </font>
    <font>
      <sz val="10"/>
      <color indexed="31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.5"/>
      <color indexed="31"/>
      <name val="Arial"/>
      <family val="2"/>
    </font>
    <font>
      <b/>
      <sz val="12"/>
      <color indexed="3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Verdana"/>
      <family val="2"/>
    </font>
    <font>
      <b/>
      <sz val="16"/>
      <color theme="1"/>
      <name val="Arial"/>
      <family val="2"/>
    </font>
    <font>
      <sz val="10"/>
      <color theme="9" tint="0.7999799847602844"/>
      <name val="Arial"/>
      <family val="2"/>
    </font>
    <font>
      <sz val="8"/>
      <color theme="9" tint="0.7999799847602844"/>
      <name val="Arial"/>
      <family val="2"/>
    </font>
    <font>
      <sz val="8.5"/>
      <color theme="9" tint="0.7999799847602844"/>
      <name val="Arial"/>
      <family val="2"/>
    </font>
    <font>
      <sz val="10"/>
      <color theme="9" tint="0.5999900102615356"/>
      <name val="Arial"/>
      <family val="2"/>
    </font>
    <font>
      <b/>
      <sz val="12"/>
      <color theme="9" tint="0.7999799847602844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rgb="FFFFFFCC"/>
      <name val="Arial"/>
      <family val="2"/>
    </font>
    <font>
      <sz val="8"/>
      <color rgb="FFCCCCFF"/>
      <name val="Arial"/>
      <family val="2"/>
    </font>
    <font>
      <sz val="10"/>
      <color rgb="FFCCCCFF"/>
      <name val="Arial"/>
      <family val="2"/>
    </font>
    <font>
      <sz val="9"/>
      <color rgb="FF000080"/>
      <name val="Comic Sans MS"/>
      <family val="4"/>
    </font>
    <font>
      <b/>
      <sz val="8"/>
      <color rgb="FF000080"/>
      <name val="Arial"/>
      <family val="2"/>
    </font>
    <font>
      <sz val="8"/>
      <color rgb="FFFA8ACA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9"/>
      <color theme="0"/>
      <name val="Arial"/>
      <family val="2"/>
    </font>
    <font>
      <b/>
      <u val="single"/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11"/>
      <name val="Calibri"/>
      <family val="2"/>
    </font>
    <font>
      <sz val="8"/>
      <color rgb="FF000080"/>
      <name val="Times New Roman"/>
      <family val="2"/>
    </font>
    <font>
      <sz val="8"/>
      <color rgb="FF000080"/>
      <name val="Arial"/>
      <family val="2"/>
    </font>
    <font>
      <sz val="10"/>
      <color rgb="FF000080"/>
      <name val="Arial"/>
      <family val="2"/>
    </font>
    <font>
      <sz val="8"/>
      <name val="Tahoma"/>
      <family val="2"/>
    </font>
    <font>
      <b/>
      <sz val="10"/>
      <color rgb="FFFFFFFF"/>
      <name val="Times New Roman"/>
      <family val="2"/>
    </font>
    <font>
      <b/>
      <sz val="12"/>
      <color rgb="FFFFFFFF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A8ACA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8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8"/>
      </left>
      <right/>
      <top style="medium">
        <color indexed="18"/>
      </top>
      <bottom/>
    </border>
    <border>
      <left/>
      <right/>
      <top style="medium">
        <color indexed="18"/>
      </top>
      <bottom/>
    </border>
    <border>
      <left/>
      <right style="medium">
        <color indexed="18"/>
      </right>
      <top style="medium">
        <color indexed="18"/>
      </top>
      <bottom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8"/>
      </left>
      <right/>
      <top/>
      <bottom/>
    </border>
    <border>
      <left/>
      <right style="medium">
        <color indexed="18"/>
      </right>
      <top/>
      <bottom/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medium">
        <color indexed="18"/>
      </left>
      <right/>
      <top/>
      <bottom style="medium">
        <color indexed="18"/>
      </bottom>
    </border>
    <border>
      <left/>
      <right/>
      <top/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/>
      <right/>
      <top/>
      <bottom style="double">
        <color indexed="18"/>
      </bottom>
    </border>
    <border>
      <left style="double">
        <color indexed="18"/>
      </left>
      <right/>
      <top style="double">
        <color indexed="18"/>
      </top>
      <bottom/>
    </border>
    <border>
      <left/>
      <right/>
      <top style="double">
        <color indexed="18"/>
      </top>
      <bottom/>
    </border>
    <border>
      <left/>
      <right style="double">
        <color indexed="18"/>
      </right>
      <top style="double">
        <color indexed="18"/>
      </top>
      <bottom/>
    </border>
    <border>
      <left style="double">
        <color indexed="18"/>
      </left>
      <right/>
      <top/>
      <bottom/>
    </border>
    <border>
      <left/>
      <right style="double">
        <color indexed="18"/>
      </right>
      <top/>
      <bottom/>
    </border>
    <border>
      <left style="double">
        <color indexed="18"/>
      </left>
      <right/>
      <top/>
      <bottom style="double">
        <color indexed="18"/>
      </bottom>
    </border>
    <border>
      <left/>
      <right style="double">
        <color indexed="18"/>
      </right>
      <top/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9"/>
      </right>
      <top style="thin">
        <color indexed="18"/>
      </top>
      <bottom style="medium">
        <color indexed="9"/>
      </bottom>
    </border>
    <border>
      <left style="thick">
        <color indexed="18"/>
      </left>
      <right/>
      <top/>
      <bottom/>
    </border>
    <border>
      <left/>
      <right/>
      <top style="dashDotDot">
        <color indexed="18"/>
      </top>
      <bottom/>
    </border>
    <border>
      <left/>
      <right style="thick">
        <color indexed="9"/>
      </right>
      <top style="dashDotDot">
        <color indexed="18"/>
      </top>
      <bottom/>
    </border>
    <border>
      <left/>
      <right style="thick">
        <color indexed="9"/>
      </right>
      <top/>
      <bottom/>
    </border>
    <border>
      <left style="thin">
        <color indexed="18"/>
      </left>
      <right/>
      <top/>
      <bottom/>
    </border>
    <border>
      <left style="thin">
        <color indexed="18"/>
      </left>
      <right style="medium">
        <color indexed="9"/>
      </right>
      <top style="thin">
        <color indexed="18"/>
      </top>
      <bottom/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ck">
        <color indexed="9"/>
      </right>
      <top style="thin">
        <color indexed="18"/>
      </top>
      <bottom/>
    </border>
    <border>
      <left style="thin">
        <color indexed="18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/>
      <right style="thick">
        <color indexed="9"/>
      </right>
      <top/>
      <bottom style="thick">
        <color indexed="9"/>
      </bottom>
    </border>
    <border>
      <left/>
      <right style="thick">
        <color indexed="18"/>
      </right>
      <top/>
      <bottom/>
    </border>
    <border>
      <left style="medium">
        <color indexed="9"/>
      </left>
      <right style="thin">
        <color indexed="18"/>
      </right>
      <top style="medium">
        <color indexed="9"/>
      </top>
      <bottom style="thin">
        <color indexed="18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ck">
        <color theme="0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ck">
        <color theme="0"/>
      </right>
      <top/>
      <bottom/>
    </border>
    <border>
      <left style="thin">
        <color theme="1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ck"/>
      <right/>
      <top/>
      <bottom/>
    </border>
    <border>
      <left style="thin">
        <color indexed="9"/>
      </left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 style="medium">
        <color indexed="9"/>
      </left>
      <right/>
      <top/>
      <bottom/>
    </border>
    <border>
      <left style="thin">
        <color indexed="20"/>
      </left>
      <right/>
      <top style="thin">
        <color indexed="18"/>
      </top>
      <bottom style="thin">
        <color indexed="9"/>
      </bottom>
    </border>
    <border>
      <left/>
      <right/>
      <top style="thin">
        <color indexed="18"/>
      </top>
      <bottom style="thin">
        <color indexed="9"/>
      </bottom>
    </border>
    <border>
      <left/>
      <right style="thin">
        <color indexed="9"/>
      </right>
      <top style="thin">
        <color indexed="18"/>
      </top>
      <bottom style="thin">
        <color indexed="9"/>
      </bottom>
    </border>
    <border>
      <left style="thin">
        <color indexed="18"/>
      </left>
      <right/>
      <top style="dashDotDot">
        <color indexed="18"/>
      </top>
      <bottom/>
    </border>
    <border>
      <left/>
      <right/>
      <top/>
      <bottom style="thin"/>
    </border>
    <border>
      <left style="thin">
        <color indexed="18"/>
      </left>
      <right/>
      <top/>
      <bottom style="dashDotDot">
        <color indexed="18"/>
      </bottom>
    </border>
    <border>
      <left/>
      <right/>
      <top/>
      <bottom style="dashDotDot">
        <color indexed="18"/>
      </bottom>
    </border>
    <border>
      <left/>
      <right style="thick">
        <color indexed="9"/>
      </right>
      <top/>
      <bottom style="dashDotDot">
        <color indexed="1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>
      <alignment/>
      <protection locked="0"/>
    </xf>
  </cellStyleXfs>
  <cellXfs count="3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0" fontId="36" fillId="2" borderId="0" xfId="0" applyFont="1" applyFill="1" applyBorder="1" applyAlignment="1" applyProtection="1">
      <alignment horizontal="right" vertical="center"/>
      <protection/>
    </xf>
    <xf numFmtId="0" fontId="27" fillId="2" borderId="0" xfId="0" applyFont="1" applyFill="1" applyAlignment="1" applyProtection="1">
      <alignment horizontal="right" vertical="center"/>
      <protection/>
    </xf>
    <xf numFmtId="0" fontId="50" fillId="2" borderId="0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42" fillId="2" borderId="0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/>
      <protection/>
    </xf>
    <xf numFmtId="0" fontId="50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0" fillId="2" borderId="0" xfId="0" applyFill="1" applyBorder="1" applyAlignment="1" applyProtection="1">
      <alignment/>
      <protection/>
    </xf>
    <xf numFmtId="0" fontId="27" fillId="2" borderId="0" xfId="0" applyFont="1" applyFill="1" applyBorder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horizontal="left" vertical="center"/>
      <protection/>
    </xf>
    <xf numFmtId="0" fontId="0" fillId="3" borderId="0" xfId="0" applyFill="1" applyProtection="1">
      <protection/>
    </xf>
    <xf numFmtId="0" fontId="0" fillId="0" borderId="0" xfId="0" applyProtection="1">
      <protection/>
    </xf>
    <xf numFmtId="0" fontId="19" fillId="3" borderId="0" xfId="0" applyFont="1" applyFill="1" applyAlignment="1" applyProtection="1">
      <alignment horizontal="center" vertical="top"/>
      <protection/>
    </xf>
    <xf numFmtId="0" fontId="20" fillId="3" borderId="0" xfId="0" applyFont="1" applyFill="1" applyAlignment="1" applyProtection="1">
      <alignment vertical="top"/>
      <protection/>
    </xf>
    <xf numFmtId="0" fontId="7" fillId="4" borderId="0" xfId="0" applyFont="1" applyFill="1" applyBorder="1" applyAlignment="1" applyProtection="1">
      <alignment horizontal="right" vertical="center"/>
      <protection/>
    </xf>
    <xf numFmtId="0" fontId="38" fillId="4" borderId="0" xfId="0" applyFont="1" applyFill="1" applyBorder="1" applyAlignment="1" applyProtection="1">
      <alignment vertical="center"/>
      <protection/>
    </xf>
    <xf numFmtId="0" fontId="4" fillId="4" borderId="0" xfId="0" applyFont="1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/>
      <protection/>
    </xf>
    <xf numFmtId="0" fontId="18" fillId="4" borderId="0" xfId="0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41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39" fillId="2" borderId="0" xfId="0" applyFont="1" applyFill="1" applyBorder="1" applyAlignment="1" applyProtection="1">
      <alignment horizontal="right" vertical="center"/>
      <protection/>
    </xf>
    <xf numFmtId="0" fontId="0" fillId="2" borderId="0" xfId="0" applyFill="1" applyBorder="1" applyProtection="1">
      <protection/>
    </xf>
    <xf numFmtId="164" fontId="6" fillId="2" borderId="0" xfId="0" applyNumberFormat="1" applyFont="1" applyFill="1" applyBorder="1" applyAlignment="1" applyProtection="1">
      <alignment horizontal="center" vertical="center"/>
      <protection/>
    </xf>
    <xf numFmtId="2" fontId="6" fillId="2" borderId="0" xfId="0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0" fontId="0" fillId="4" borderId="0" xfId="0" applyFill="1" applyBorder="1" applyProtection="1">
      <protection/>
    </xf>
    <xf numFmtId="0" fontId="51" fillId="2" borderId="0" xfId="0" applyFont="1" applyFill="1" applyBorder="1" applyAlignment="1" applyProtection="1">
      <alignment horizontal="center" vertical="center"/>
      <protection/>
    </xf>
    <xf numFmtId="0" fontId="50" fillId="2" borderId="0" xfId="0" applyFont="1" applyFill="1" applyBorder="1" applyAlignment="1" applyProtection="1">
      <alignment horizontal="right" vertical="center"/>
      <protection/>
    </xf>
    <xf numFmtId="0" fontId="46" fillId="3" borderId="0" xfId="0" applyFont="1" applyFill="1" applyBorder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>
      <alignment horizontal="center" vertical="center" textRotation="90"/>
      <protection/>
    </xf>
    <xf numFmtId="0" fontId="0" fillId="2" borderId="0" xfId="0" applyFill="1" applyAlignment="1" applyProtection="1">
      <alignment vertical="center"/>
      <protection/>
    </xf>
    <xf numFmtId="0" fontId="47" fillId="3" borderId="0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 horizontal="left"/>
      <protection/>
    </xf>
    <xf numFmtId="0" fontId="31" fillId="2" borderId="0" xfId="0" applyFont="1" applyFill="1" applyBorder="1" applyAlignment="1" applyProtection="1">
      <alignment horizontal="right" vertical="center"/>
      <protection/>
    </xf>
    <xf numFmtId="0" fontId="0" fillId="3" borderId="0" xfId="0" applyFill="1" applyBorder="1" applyProtection="1"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29" fillId="2" borderId="0" xfId="0" applyFont="1" applyFill="1" applyBorder="1" applyAlignment="1" applyProtection="1">
      <alignment horizontal="right" vertical="center"/>
      <protection/>
    </xf>
    <xf numFmtId="0" fontId="30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textRotation="90"/>
      <protection/>
    </xf>
    <xf numFmtId="0" fontId="0" fillId="3" borderId="0" xfId="0" applyFill="1" applyBorder="1" applyAlignment="1" applyProtection="1">
      <alignment horizontal="center"/>
      <protection/>
    </xf>
    <xf numFmtId="0" fontId="42" fillId="3" borderId="0" xfId="0" applyFont="1" applyFill="1" applyBorder="1" applyAlignment="1" applyProtection="1">
      <alignment horizontal="right" vertical="center"/>
      <protection/>
    </xf>
    <xf numFmtId="0" fontId="0" fillId="3" borderId="0" xfId="0" applyFill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left" vertical="center"/>
      <protection/>
    </xf>
    <xf numFmtId="0" fontId="0" fillId="3" borderId="0" xfId="0" applyFill="1" applyBorder="1" applyAlignment="1" applyProtection="1">
      <alignment horizontal="left"/>
      <protection/>
    </xf>
    <xf numFmtId="0" fontId="30" fillId="3" borderId="0" xfId="0" applyFont="1" applyFill="1" applyBorder="1" applyAlignment="1" applyProtection="1">
      <alignment/>
      <protection/>
    </xf>
    <xf numFmtId="0" fontId="0" fillId="5" borderId="0" xfId="0" applyFill="1" applyBorder="1" applyProtection="1">
      <protection/>
    </xf>
    <xf numFmtId="0" fontId="52" fillId="2" borderId="0" xfId="0" applyFont="1" applyFill="1" applyBorder="1" applyProtection="1">
      <protection/>
    </xf>
    <xf numFmtId="0" fontId="52" fillId="2" borderId="0" xfId="0" applyFont="1" applyFill="1" applyBorder="1" applyAlignment="1" applyProtection="1">
      <alignment horizontal="right"/>
      <protection/>
    </xf>
    <xf numFmtId="0" fontId="49" fillId="2" borderId="0" xfId="0" applyFont="1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wrapText="1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2" fillId="2" borderId="0" xfId="0" applyFont="1" applyFill="1" applyBorder="1" applyAlignment="1" applyProtection="1">
      <alignment horizontal="left" vertical="center"/>
      <protection/>
    </xf>
    <xf numFmtId="0" fontId="26" fillId="3" borderId="0" xfId="0" applyFont="1" applyFill="1" applyProtection="1">
      <protection/>
    </xf>
    <xf numFmtId="0" fontId="3" fillId="2" borderId="0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55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horizontal="justify" vertical="top" wrapText="1"/>
      <protection/>
    </xf>
    <xf numFmtId="0" fontId="37" fillId="5" borderId="0" xfId="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justify" vertical="top" wrapText="1"/>
      <protection/>
    </xf>
    <xf numFmtId="0" fontId="49" fillId="2" borderId="0" xfId="0" applyFont="1" applyFill="1" applyBorder="1" applyAlignment="1" applyProtection="1">
      <alignment horizontal="right" vertical="center"/>
      <protection/>
    </xf>
    <xf numFmtId="0" fontId="56" fillId="2" borderId="0" xfId="0" applyFont="1" applyFill="1" applyBorder="1" applyAlignment="1" applyProtection="1">
      <alignment vertical="center"/>
      <protection/>
    </xf>
    <xf numFmtId="0" fontId="58" fillId="2" borderId="0" xfId="0" applyFont="1" applyFill="1" applyAlignment="1" applyProtection="1">
      <alignment horizontal="left" vertical="center"/>
      <protection/>
    </xf>
    <xf numFmtId="0" fontId="58" fillId="2" borderId="0" xfId="0" applyFont="1" applyFill="1" applyAlignment="1" applyProtection="1">
      <alignment vertical="center"/>
      <protection/>
    </xf>
    <xf numFmtId="0" fontId="26" fillId="6" borderId="1" xfId="0" applyFont="1" applyFill="1" applyBorder="1" applyAlignment="1">
      <alignment horizontal="center"/>
    </xf>
    <xf numFmtId="0" fontId="59" fillId="6" borderId="1" xfId="0" applyFont="1" applyFill="1" applyBorder="1" applyAlignment="1">
      <alignment horizontal="center" vertical="center"/>
    </xf>
    <xf numFmtId="49" fontId="0" fillId="0" borderId="0" xfId="0" applyNumberFormat="1"/>
    <xf numFmtId="49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50" fillId="0" borderId="3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62" fillId="0" borderId="6" xfId="0" applyFont="1" applyBorder="1" applyAlignment="1">
      <alignment horizontal="center" vertical="center"/>
    </xf>
    <xf numFmtId="0" fontId="6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2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/>
    <xf numFmtId="0" fontId="58" fillId="2" borderId="0" xfId="0" applyFont="1" applyFill="1" applyProtection="1">
      <protection/>
    </xf>
    <xf numFmtId="0" fontId="64" fillId="2" borderId="0" xfId="0" applyFont="1" applyFill="1" applyBorder="1" applyAlignment="1" applyProtection="1">
      <alignment vertical="center"/>
      <protection/>
    </xf>
    <xf numFmtId="0" fontId="0" fillId="5" borderId="18" xfId="0" applyFill="1" applyBorder="1" applyProtection="1">
      <protection/>
    </xf>
    <xf numFmtId="0" fontId="0" fillId="5" borderId="19" xfId="0" applyFill="1" applyBorder="1" applyProtection="1">
      <protection/>
    </xf>
    <xf numFmtId="0" fontId="0" fillId="5" borderId="20" xfId="0" applyFill="1" applyBorder="1" applyProtection="1">
      <protection/>
    </xf>
    <xf numFmtId="0" fontId="0" fillId="5" borderId="21" xfId="0" applyFill="1" applyBorder="1" applyProtection="1">
      <protection/>
    </xf>
    <xf numFmtId="0" fontId="0" fillId="5" borderId="22" xfId="0" applyFill="1" applyBorder="1" applyProtection="1">
      <protection/>
    </xf>
    <xf numFmtId="0" fontId="0" fillId="5" borderId="23" xfId="0" applyFill="1" applyBorder="1" applyProtection="1">
      <protection/>
    </xf>
    <xf numFmtId="0" fontId="14" fillId="5" borderId="22" xfId="0" applyFont="1" applyFill="1" applyBorder="1" applyAlignment="1" applyProtection="1">
      <alignment horizontal="justify" vertical="top" wrapText="1"/>
      <protection/>
    </xf>
    <xf numFmtId="0" fontId="0" fillId="5" borderId="24" xfId="0" applyFill="1" applyBorder="1" applyProtection="1">
      <protection/>
    </xf>
    <xf numFmtId="0" fontId="0" fillId="5" borderId="25" xfId="0" applyFill="1" applyBorder="1" applyProtection="1">
      <protection/>
    </xf>
    <xf numFmtId="0" fontId="45" fillId="7" borderId="26" xfId="0" applyFont="1" applyFill="1" applyBorder="1" applyAlignment="1" applyProtection="1">
      <alignment horizontal="center" vertical="center"/>
      <protection locked="0"/>
    </xf>
    <xf numFmtId="164" fontId="7" fillId="7" borderId="27" xfId="0" applyNumberFormat="1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Protection="1">
      <protection/>
    </xf>
    <xf numFmtId="2" fontId="7" fillId="7" borderId="27" xfId="0" applyNumberFormat="1" applyFont="1" applyFill="1" applyBorder="1" applyAlignment="1" applyProtection="1">
      <alignment horizontal="center" vertical="center"/>
      <protection locked="0"/>
    </xf>
    <xf numFmtId="0" fontId="53" fillId="4" borderId="29" xfId="0" applyFont="1" applyFill="1" applyBorder="1" applyAlignment="1" applyProtection="1">
      <alignment horizontal="left" wrapText="1"/>
      <protection/>
    </xf>
    <xf numFmtId="0" fontId="53" fillId="4" borderId="30" xfId="0" applyFont="1" applyFill="1" applyBorder="1" applyAlignment="1" applyProtection="1">
      <alignment horizontal="left" wrapText="1"/>
      <protection/>
    </xf>
    <xf numFmtId="0" fontId="0" fillId="4" borderId="31" xfId="0" applyFill="1" applyBorder="1" applyAlignment="1" applyProtection="1">
      <alignment wrapText="1"/>
      <protection/>
    </xf>
    <xf numFmtId="0" fontId="35" fillId="4" borderId="32" xfId="0" applyFont="1" applyFill="1" applyBorder="1" applyAlignment="1" applyProtection="1">
      <alignment horizontal="right" vertical="center"/>
      <protection/>
    </xf>
    <xf numFmtId="164" fontId="34" fillId="6" borderId="27" xfId="0" applyNumberFormat="1" applyFont="1" applyFill="1" applyBorder="1" applyAlignment="1" applyProtection="1">
      <alignment horizontal="center" vertical="center"/>
      <protection locked="0"/>
    </xf>
    <xf numFmtId="0" fontId="34" fillId="4" borderId="31" xfId="0" applyFont="1" applyFill="1" applyBorder="1" applyAlignment="1" applyProtection="1">
      <alignment horizontal="center" vertical="center"/>
      <protection/>
    </xf>
    <xf numFmtId="0" fontId="0" fillId="4" borderId="32" xfId="0" applyFill="1" applyBorder="1" applyAlignment="1" applyProtection="1">
      <alignment horizontal="right"/>
      <protection/>
    </xf>
    <xf numFmtId="0" fontId="0" fillId="4" borderId="31" xfId="0" applyFill="1" applyBorder="1" applyProtection="1">
      <protection/>
    </xf>
    <xf numFmtId="0" fontId="0" fillId="4" borderId="32" xfId="0" applyFill="1" applyBorder="1" applyProtection="1"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164" fontId="34" fillId="6" borderId="3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wrapText="1"/>
      <protection/>
    </xf>
    <xf numFmtId="164" fontId="51" fillId="7" borderId="27" xfId="0" applyNumberFormat="1" applyFont="1" applyFill="1" applyBorder="1" applyAlignment="1" applyProtection="1">
      <alignment horizontal="center" vertical="center"/>
      <protection locked="0"/>
    </xf>
    <xf numFmtId="0" fontId="0" fillId="4" borderId="34" xfId="0" applyFill="1" applyBorder="1" applyProtection="1">
      <protection/>
    </xf>
    <xf numFmtId="0" fontId="0" fillId="4" borderId="35" xfId="0" applyFill="1" applyBorder="1" applyProtection="1">
      <protection/>
    </xf>
    <xf numFmtId="0" fontId="0" fillId="4" borderId="36" xfId="0" applyFill="1" applyBorder="1" applyProtection="1">
      <protection/>
    </xf>
    <xf numFmtId="0" fontId="0" fillId="4" borderId="37" xfId="0" applyFill="1" applyBorder="1" applyProtection="1">
      <protection/>
    </xf>
    <xf numFmtId="0" fontId="0" fillId="4" borderId="38" xfId="0" applyFill="1" applyBorder="1" applyProtection="1">
      <protection/>
    </xf>
    <xf numFmtId="0" fontId="0" fillId="4" borderId="39" xfId="0" applyFill="1" applyBorder="1" applyProtection="1">
      <protection/>
    </xf>
    <xf numFmtId="0" fontId="1" fillId="2" borderId="28" xfId="0" applyFont="1" applyFill="1" applyBorder="1" applyAlignment="1" applyProtection="1">
      <alignment vertical="center"/>
      <protection/>
    </xf>
    <xf numFmtId="0" fontId="0" fillId="2" borderId="28" xfId="0" applyFill="1" applyBorder="1" applyAlignment="1" applyProtection="1">
      <alignment horizontal="left"/>
      <protection/>
    </xf>
    <xf numFmtId="0" fontId="9" fillId="2" borderId="28" xfId="0" applyFont="1" applyFill="1" applyBorder="1" applyAlignment="1" applyProtection="1">
      <alignment horizontal="left" vertical="center"/>
      <protection/>
    </xf>
    <xf numFmtId="0" fontId="0" fillId="2" borderId="28" xfId="0" applyFill="1" applyBorder="1" applyAlignment="1" applyProtection="1">
      <alignment vertical="center"/>
      <protection/>
    </xf>
    <xf numFmtId="0" fontId="30" fillId="2" borderId="28" xfId="0" applyFont="1" applyFill="1" applyBorder="1" applyAlignment="1" applyProtection="1">
      <alignment/>
      <protection/>
    </xf>
    <xf numFmtId="0" fontId="12" fillId="2" borderId="28" xfId="0" applyFont="1" applyFill="1" applyBorder="1" applyAlignment="1" applyProtection="1">
      <alignment horizontal="left" vertical="center"/>
      <protection/>
    </xf>
    <xf numFmtId="0" fontId="53" fillId="2" borderId="28" xfId="0" applyFont="1" applyFill="1" applyBorder="1" applyAlignment="1" applyProtection="1">
      <alignment horizontal="left" vertical="center"/>
      <protection/>
    </xf>
    <xf numFmtId="0" fontId="13" fillId="0" borderId="0" xfId="0" applyFont="1" applyProtection="1">
      <protection/>
    </xf>
    <xf numFmtId="0" fontId="64" fillId="2" borderId="28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3" fillId="2" borderId="0" xfId="0" applyFont="1" applyFill="1" applyBorder="1" applyProtection="1"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164" fontId="67" fillId="2" borderId="0" xfId="0" applyNumberFormat="1" applyFont="1" applyFill="1" applyBorder="1" applyAlignment="1" applyProtection="1">
      <alignment/>
      <protection/>
    </xf>
    <xf numFmtId="0" fontId="58" fillId="2" borderId="28" xfId="0" applyFont="1" applyFill="1" applyBorder="1" applyProtection="1">
      <protection/>
    </xf>
    <xf numFmtId="0" fontId="12" fillId="2" borderId="0" xfId="0" applyFont="1" applyFill="1" applyBorder="1" applyAlignment="1" applyProtection="1">
      <alignment horizontal="left" vertical="center"/>
      <protection/>
    </xf>
    <xf numFmtId="0" fontId="0" fillId="5" borderId="23" xfId="0" applyFill="1" applyBorder="1" applyAlignment="1" applyProtection="1">
      <alignment/>
      <protection/>
    </xf>
    <xf numFmtId="0" fontId="30" fillId="3" borderId="23" xfId="0" applyFont="1" applyFill="1" applyBorder="1" applyAlignment="1" applyProtection="1">
      <alignment/>
      <protection/>
    </xf>
    <xf numFmtId="0" fontId="15" fillId="2" borderId="40" xfId="0" applyFont="1" applyFill="1" applyBorder="1" applyAlignment="1" applyProtection="1">
      <alignment horizontal="left" vertical="center"/>
      <protection/>
    </xf>
    <xf numFmtId="0" fontId="58" fillId="2" borderId="0" xfId="0" applyFont="1" applyFill="1" applyBorder="1" applyAlignment="1" applyProtection="1">
      <alignment horizontal="center" vertical="center"/>
      <protection/>
    </xf>
    <xf numFmtId="0" fontId="68" fillId="2" borderId="0" xfId="0" applyFont="1" applyFill="1" applyBorder="1" applyAlignment="1" applyProtection="1">
      <alignment horizontal="center" vertical="center" textRotation="90"/>
      <protection/>
    </xf>
    <xf numFmtId="2" fontId="42" fillId="8" borderId="41" xfId="0" applyNumberFormat="1" applyFont="1" applyFill="1" applyBorder="1" applyAlignment="1" applyProtection="1">
      <alignment horizontal="center" vertical="center"/>
      <protection/>
    </xf>
    <xf numFmtId="0" fontId="0" fillId="9" borderId="0" xfId="0" applyFill="1" applyProtection="1">
      <protection/>
    </xf>
    <xf numFmtId="0" fontId="48" fillId="9" borderId="0" xfId="0" applyFont="1" applyFill="1" applyProtection="1">
      <protection/>
    </xf>
    <xf numFmtId="0" fontId="0" fillId="9" borderId="0" xfId="0" applyFill="1" applyAlignment="1" applyProtection="1">
      <alignment vertical="top"/>
      <protection/>
    </xf>
    <xf numFmtId="0" fontId="40" fillId="9" borderId="0" xfId="0" applyFont="1" applyFill="1" applyAlignment="1" applyProtection="1">
      <alignment horizontal="center" vertical="top"/>
      <protection/>
    </xf>
    <xf numFmtId="0" fontId="0" fillId="0" borderId="0" xfId="0" applyAlignment="1">
      <alignment/>
    </xf>
    <xf numFmtId="0" fontId="0" fillId="10" borderId="0" xfId="0" applyFill="1" applyProtection="1">
      <protection/>
    </xf>
    <xf numFmtId="0" fontId="24" fillId="10" borderId="0" xfId="0" applyFont="1" applyFill="1" applyBorder="1" applyAlignment="1" applyProtection="1">
      <alignment horizontal="center" vertical="center" textRotation="90"/>
      <protection/>
    </xf>
    <xf numFmtId="0" fontId="23" fillId="10" borderId="0" xfId="0" applyFont="1" applyFill="1" applyBorder="1" applyAlignment="1" applyProtection="1">
      <alignment textRotation="90"/>
      <protection/>
    </xf>
    <xf numFmtId="0" fontId="1" fillId="10" borderId="28" xfId="0" applyFont="1" applyFill="1" applyBorder="1" applyAlignment="1" applyProtection="1">
      <alignment vertical="center"/>
      <protection/>
    </xf>
    <xf numFmtId="0" fontId="1" fillId="10" borderId="0" xfId="0" applyFont="1" applyFill="1" applyBorder="1" applyAlignment="1" applyProtection="1">
      <alignment vertical="center"/>
      <protection/>
    </xf>
    <xf numFmtId="0" fontId="1" fillId="10" borderId="0" xfId="0" applyFont="1" applyFill="1" applyBorder="1" applyAlignment="1" applyProtection="1">
      <alignment horizontal="right" vertical="center"/>
      <protection/>
    </xf>
    <xf numFmtId="0" fontId="0" fillId="10" borderId="28" xfId="0" applyFill="1" applyBorder="1" applyAlignment="1" applyProtection="1">
      <alignment horizontal="left"/>
      <protection/>
    </xf>
    <xf numFmtId="0" fontId="9" fillId="10" borderId="28" xfId="0" applyFont="1" applyFill="1" applyBorder="1" applyAlignment="1" applyProtection="1">
      <alignment horizontal="left" vertical="center"/>
      <protection/>
    </xf>
    <xf numFmtId="0" fontId="0" fillId="10" borderId="0" xfId="0" applyFill="1" applyBorder="1" applyProtection="1">
      <protection/>
    </xf>
    <xf numFmtId="0" fontId="0" fillId="10" borderId="28" xfId="0" applyFill="1" applyBorder="1" applyProtection="1">
      <protection/>
    </xf>
    <xf numFmtId="0" fontId="0" fillId="10" borderId="0" xfId="0" applyFill="1" applyBorder="1" applyAlignment="1" applyProtection="1">
      <alignment vertical="center"/>
      <protection/>
    </xf>
    <xf numFmtId="0" fontId="0" fillId="10" borderId="28" xfId="0" applyFill="1" applyBorder="1" applyAlignment="1" applyProtection="1">
      <alignment vertical="center"/>
      <protection/>
    </xf>
    <xf numFmtId="0" fontId="30" fillId="10" borderId="0" xfId="0" applyFont="1" applyFill="1" applyBorder="1" applyAlignment="1" applyProtection="1">
      <alignment/>
      <protection/>
    </xf>
    <xf numFmtId="0" fontId="30" fillId="10" borderId="28" xfId="0" applyFont="1" applyFill="1" applyBorder="1" applyAlignment="1" applyProtection="1">
      <alignment/>
      <protection/>
    </xf>
    <xf numFmtId="0" fontId="33" fillId="10" borderId="0" xfId="0" applyFont="1" applyFill="1" applyBorder="1" applyAlignment="1" applyProtection="1">
      <alignment horizontal="left"/>
      <protection/>
    </xf>
    <xf numFmtId="0" fontId="1" fillId="10" borderId="0" xfId="0" applyFont="1" applyFill="1" applyBorder="1" applyAlignment="1" applyProtection="1">
      <alignment horizontal="right" vertical="center"/>
      <protection/>
    </xf>
    <xf numFmtId="0" fontId="29" fillId="10" borderId="0" xfId="0" applyFont="1" applyFill="1" applyBorder="1" applyAlignment="1" applyProtection="1">
      <alignment horizontal="right" vertical="center"/>
      <protection/>
    </xf>
    <xf numFmtId="0" fontId="32" fillId="10" borderId="0" xfId="0" applyFont="1" applyFill="1" applyBorder="1" applyAlignment="1" applyProtection="1">
      <alignment horizontal="left" vertical="center"/>
      <protection/>
    </xf>
    <xf numFmtId="0" fontId="0" fillId="10" borderId="0" xfId="0" applyFill="1" applyBorder="1" applyAlignment="1" applyProtection="1">
      <alignment horizontal="center"/>
      <protection/>
    </xf>
    <xf numFmtId="0" fontId="0" fillId="10" borderId="0" xfId="0" applyFill="1" applyBorder="1" applyAlignment="1" applyProtection="1">
      <alignment horizontal="left"/>
      <protection/>
    </xf>
    <xf numFmtId="0" fontId="9" fillId="10" borderId="0" xfId="0" applyFont="1" applyFill="1" applyBorder="1" applyAlignment="1" applyProtection="1">
      <alignment horizontal="left" vertical="center"/>
      <protection/>
    </xf>
    <xf numFmtId="0" fontId="4" fillId="10" borderId="0" xfId="0" applyFont="1" applyFill="1" applyBorder="1" applyAlignment="1" applyProtection="1">
      <alignment horizontal="right" vertical="center"/>
      <protection/>
    </xf>
    <xf numFmtId="0" fontId="7" fillId="10" borderId="0" xfId="0" applyFont="1" applyFill="1" applyBorder="1" applyAlignment="1" applyProtection="1">
      <alignment horizontal="right" vertical="center"/>
      <protection/>
    </xf>
    <xf numFmtId="0" fontId="42" fillId="10" borderId="0" xfId="0" applyFont="1" applyFill="1" applyBorder="1" applyAlignment="1" applyProtection="1">
      <alignment horizontal="right" vertical="center"/>
      <protection/>
    </xf>
    <xf numFmtId="0" fontId="15" fillId="10" borderId="0" xfId="0" applyFont="1" applyFill="1" applyBorder="1" applyAlignment="1" applyProtection="1">
      <alignment horizontal="left" vertical="center"/>
      <protection/>
    </xf>
    <xf numFmtId="0" fontId="12" fillId="10" borderId="0" xfId="0" applyFont="1" applyFill="1" applyBorder="1" applyAlignment="1" applyProtection="1">
      <alignment horizontal="left" vertical="center"/>
      <protection/>
    </xf>
    <xf numFmtId="0" fontId="56" fillId="10" borderId="0" xfId="0" applyFont="1" applyFill="1" applyBorder="1" applyAlignment="1" applyProtection="1">
      <alignment vertical="center"/>
      <protection/>
    </xf>
    <xf numFmtId="0" fontId="64" fillId="10" borderId="0" xfId="0" applyFont="1" applyFill="1" applyBorder="1" applyAlignment="1" applyProtection="1">
      <alignment vertical="center"/>
      <protection/>
    </xf>
    <xf numFmtId="0" fontId="72" fillId="10" borderId="0" xfId="0" applyFont="1" applyFill="1" applyBorder="1" applyAlignment="1" applyProtection="1">
      <alignment horizontal="center" vertical="center"/>
      <protection/>
    </xf>
    <xf numFmtId="0" fontId="70" fillId="10" borderId="0" xfId="0" applyFont="1" applyFill="1" applyBorder="1" applyAlignment="1" applyProtection="1">
      <alignment/>
      <protection/>
    </xf>
    <xf numFmtId="0" fontId="73" fillId="10" borderId="0" xfId="0" applyFont="1" applyFill="1" applyBorder="1" applyAlignment="1" applyProtection="1">
      <alignment horizontal="right" vertical="center"/>
      <protection/>
    </xf>
    <xf numFmtId="0" fontId="73" fillId="10" borderId="0" xfId="0" applyFont="1" applyFill="1" applyBorder="1" applyAlignment="1" applyProtection="1">
      <alignment vertical="center"/>
      <protection/>
    </xf>
    <xf numFmtId="0" fontId="74" fillId="10" borderId="0" xfId="0" applyFont="1" applyFill="1" applyBorder="1" applyProtection="1">
      <protection/>
    </xf>
    <xf numFmtId="0" fontId="74" fillId="10" borderId="0" xfId="0" applyFont="1" applyFill="1" applyBorder="1" applyAlignment="1" applyProtection="1">
      <alignment vertical="center"/>
      <protection/>
    </xf>
    <xf numFmtId="0" fontId="75" fillId="10" borderId="0" xfId="0" applyFont="1" applyFill="1" applyBorder="1" applyAlignment="1" applyProtection="1">
      <alignment/>
      <protection/>
    </xf>
    <xf numFmtId="0" fontId="74" fillId="10" borderId="0" xfId="0" applyFont="1" applyFill="1" applyProtection="1">
      <protection/>
    </xf>
    <xf numFmtId="0" fontId="74" fillId="10" borderId="0" xfId="0" applyFont="1" applyFill="1" applyBorder="1" applyAlignment="1" applyProtection="1">
      <alignment horizontal="left"/>
      <protection/>
    </xf>
    <xf numFmtId="0" fontId="74" fillId="10" borderId="0" xfId="0" applyFont="1" applyFill="1" applyAlignment="1" applyProtection="1">
      <alignment horizontal="left" vertical="center"/>
      <protection/>
    </xf>
    <xf numFmtId="0" fontId="12" fillId="10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76" fillId="10" borderId="0" xfId="0" applyFont="1" applyFill="1" applyBorder="1" applyAlignment="1" applyProtection="1">
      <alignment horizontal="right" vertical="center"/>
      <protection/>
    </xf>
    <xf numFmtId="0" fontId="76" fillId="10" borderId="0" xfId="0" applyFont="1" applyFill="1" applyBorder="1" applyAlignment="1" applyProtection="1">
      <alignment vertical="center"/>
      <protection/>
    </xf>
    <xf numFmtId="0" fontId="74" fillId="10" borderId="0" xfId="0" applyFont="1" applyFill="1" applyAlignment="1" applyProtection="1">
      <alignment horizontal="center" vertical="center"/>
      <protection/>
    </xf>
    <xf numFmtId="0" fontId="74" fillId="10" borderId="0" xfId="0" applyFont="1" applyFill="1" applyAlignment="1" applyProtection="1">
      <alignment horizontal="center"/>
      <protection/>
    </xf>
    <xf numFmtId="0" fontId="74" fillId="10" borderId="0" xfId="0" applyFont="1" applyFill="1" applyBorder="1" applyAlignment="1" applyProtection="1">
      <alignment horizontal="center" vertical="center"/>
      <protection/>
    </xf>
    <xf numFmtId="0" fontId="74" fillId="10" borderId="0" xfId="0" applyFont="1" applyFill="1" applyAlignment="1" applyProtection="1">
      <alignment vertical="center"/>
      <protection/>
    </xf>
    <xf numFmtId="0" fontId="77" fillId="10" borderId="0" xfId="0" applyFont="1" applyFill="1" applyBorder="1" applyAlignment="1" applyProtection="1">
      <alignment horizontal="center" vertical="center" textRotation="90"/>
      <protection/>
    </xf>
    <xf numFmtId="0" fontId="73" fillId="10" borderId="0" xfId="0" applyFont="1" applyFill="1" applyBorder="1" applyAlignment="1" applyProtection="1">
      <alignment horizontal="center" vertical="center"/>
      <protection/>
    </xf>
    <xf numFmtId="0" fontId="0" fillId="9" borderId="0" xfId="0" applyFill="1" applyBorder="1" applyProtection="1">
      <protection/>
    </xf>
    <xf numFmtId="0" fontId="0" fillId="4" borderId="42" xfId="0" applyFill="1" applyBorder="1" applyProtection="1">
      <protection/>
    </xf>
    <xf numFmtId="0" fontId="0" fillId="4" borderId="43" xfId="0" applyFill="1" applyBorder="1" applyProtection="1">
      <protection/>
    </xf>
    <xf numFmtId="0" fontId="0" fillId="4" borderId="44" xfId="0" applyFill="1" applyBorder="1" applyProtection="1">
      <protection/>
    </xf>
    <xf numFmtId="0" fontId="0" fillId="4" borderId="45" xfId="0" applyFill="1" applyBorder="1" applyProtection="1">
      <protection/>
    </xf>
    <xf numFmtId="0" fontId="17" fillId="4" borderId="0" xfId="0" applyFont="1" applyFill="1" applyBorder="1" applyAlignment="1" applyProtection="1">
      <alignment horizontal="right" vertical="center"/>
      <protection/>
    </xf>
    <xf numFmtId="49" fontId="45" fillId="4" borderId="0" xfId="0" applyNumberFormat="1" applyFont="1" applyFill="1" applyBorder="1" applyAlignment="1" applyProtection="1">
      <alignment vertical="center"/>
      <protection/>
    </xf>
    <xf numFmtId="0" fontId="0" fillId="4" borderId="46" xfId="0" applyFill="1" applyBorder="1" applyProtection="1">
      <protection/>
    </xf>
    <xf numFmtId="0" fontId="18" fillId="4" borderId="46" xfId="0" applyFont="1" applyFill="1" applyBorder="1" applyAlignment="1" applyProtection="1">
      <alignment horizontal="right" vertical="center"/>
      <protection/>
    </xf>
    <xf numFmtId="0" fontId="18" fillId="4" borderId="46" xfId="0" applyFont="1" applyFill="1" applyBorder="1" applyAlignment="1" applyProtection="1">
      <alignment vertical="center"/>
      <protection/>
    </xf>
    <xf numFmtId="0" fontId="0" fillId="4" borderId="47" xfId="0" applyFill="1" applyBorder="1" applyProtection="1">
      <protection/>
    </xf>
    <xf numFmtId="0" fontId="0" fillId="4" borderId="48" xfId="0" applyFill="1" applyBorder="1" applyProtection="1">
      <protection/>
    </xf>
    <xf numFmtId="0" fontId="26" fillId="4" borderId="48" xfId="0" applyFont="1" applyFill="1" applyBorder="1" applyAlignment="1" applyProtection="1">
      <alignment horizontal="center" vertical="center"/>
      <protection/>
    </xf>
    <xf numFmtId="0" fontId="18" fillId="4" borderId="49" xfId="0" applyFont="1" applyFill="1" applyBorder="1" applyAlignment="1" applyProtection="1">
      <alignment horizontal="right" vertical="center"/>
      <protection/>
    </xf>
    <xf numFmtId="0" fontId="58" fillId="10" borderId="0" xfId="0" applyFont="1" applyFill="1" applyBorder="1" applyAlignment="1" applyProtection="1">
      <alignment horizontal="center" vertical="center"/>
      <protection/>
    </xf>
    <xf numFmtId="0" fontId="58" fillId="2" borderId="0" xfId="0" applyFont="1" applyFill="1" applyBorder="1" applyAlignment="1" applyProtection="1">
      <alignment vertical="center"/>
      <protection/>
    </xf>
    <xf numFmtId="0" fontId="26" fillId="3" borderId="0" xfId="0" applyFont="1" applyFill="1" applyAlignment="1" applyProtection="1">
      <alignment horizontal="left"/>
      <protection/>
    </xf>
    <xf numFmtId="0" fontId="0" fillId="10" borderId="0" xfId="0" applyFill="1" applyAlignment="1" applyProtection="1">
      <alignment horizontal="center"/>
      <protection/>
    </xf>
    <xf numFmtId="0" fontId="70" fillId="0" borderId="0" xfId="0" applyFont="1" applyProtection="1">
      <protection/>
    </xf>
    <xf numFmtId="0" fontId="86" fillId="4" borderId="48" xfId="0" applyFont="1" applyFill="1" applyBorder="1" applyAlignment="1" applyProtection="1">
      <alignment horizontal="center" vertical="center"/>
      <protection locked="0"/>
    </xf>
    <xf numFmtId="0" fontId="74" fillId="10" borderId="0" xfId="0" applyFont="1" applyFill="1" applyBorder="1" applyAlignment="1" applyProtection="1">
      <alignment horizontal="center" vertical="center"/>
      <protection locked="0"/>
    </xf>
    <xf numFmtId="0" fontId="74" fillId="10" borderId="0" xfId="0" applyFont="1" applyFill="1" applyBorder="1" applyAlignment="1" applyProtection="1">
      <alignment vertical="center"/>
      <protection locked="0"/>
    </xf>
    <xf numFmtId="0" fontId="12" fillId="10" borderId="0" xfId="0" applyFont="1" applyFill="1" applyBorder="1" applyAlignment="1" applyProtection="1">
      <alignment horizontal="center" vertical="center"/>
      <protection/>
    </xf>
    <xf numFmtId="0" fontId="87" fillId="2" borderId="0" xfId="0" applyFont="1" applyFill="1" applyAlignment="1" applyProtection="1">
      <alignment vertical="center"/>
      <protection/>
    </xf>
    <xf numFmtId="0" fontId="88" fillId="2" borderId="0" xfId="0" applyFont="1" applyFill="1" applyBorder="1" applyAlignment="1" applyProtection="1">
      <alignment vertical="center"/>
      <protection/>
    </xf>
    <xf numFmtId="0" fontId="87" fillId="2" borderId="0" xfId="0" applyFont="1" applyFill="1" applyBorder="1" applyAlignment="1" applyProtection="1">
      <alignment horizontal="center" vertical="center"/>
      <protection locked="0"/>
    </xf>
    <xf numFmtId="0" fontId="87" fillId="2" borderId="0" xfId="0" applyFont="1" applyFill="1" applyBorder="1" applyAlignment="1" applyProtection="1">
      <alignment horizontal="center" vertical="center"/>
      <protection/>
    </xf>
    <xf numFmtId="0" fontId="87" fillId="11" borderId="0" xfId="0" applyFont="1" applyFill="1" applyProtection="1">
      <protection/>
    </xf>
    <xf numFmtId="0" fontId="87" fillId="2" borderId="0" xfId="0" applyFont="1" applyFill="1" applyBorder="1" applyAlignment="1" applyProtection="1">
      <alignment vertical="center"/>
      <protection locked="0"/>
    </xf>
    <xf numFmtId="0" fontId="87" fillId="2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90" fillId="5" borderId="22" xfId="0" applyFont="1" applyFill="1" applyBorder="1" applyAlignment="1" applyProtection="1">
      <alignment vertical="center"/>
      <protection/>
    </xf>
    <xf numFmtId="0" fontId="0" fillId="0" borderId="0" xfId="0" applyNumberFormat="1" applyFont="1" applyProtection="1">
      <protection/>
    </xf>
    <xf numFmtId="0" fontId="89" fillId="12" borderId="48" xfId="0" applyFont="1" applyFill="1" applyBorder="1" applyAlignment="1">
      <alignment horizontal="left" vertical="center" wrapText="1" readingOrder="1"/>
    </xf>
    <xf numFmtId="0" fontId="89" fillId="12" borderId="49" xfId="0" applyFont="1" applyFill="1" applyBorder="1" applyAlignment="1">
      <alignment horizontal="left" vertical="center" wrapText="1" readingOrder="1"/>
    </xf>
    <xf numFmtId="0" fontId="91" fillId="5" borderId="23" xfId="0" applyFont="1" applyFill="1" applyBorder="1" applyAlignment="1" applyProtection="1">
      <alignment horizontal="center" vertical="center"/>
      <protection locked="0"/>
    </xf>
    <xf numFmtId="0" fontId="82" fillId="13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94" fillId="14" borderId="50" xfId="0" applyFont="1" applyFill="1" applyBorder="1" applyAlignment="1" applyProtection="1">
      <alignment vertical="center"/>
      <protection/>
    </xf>
    <xf numFmtId="0" fontId="92" fillId="14" borderId="50" xfId="0" applyFont="1" applyFill="1" applyBorder="1" applyAlignment="1" applyProtection="1">
      <alignment vertical="center"/>
      <protection/>
    </xf>
    <xf numFmtId="0" fontId="35" fillId="2" borderId="28" xfId="0" applyFont="1" applyFill="1" applyBorder="1" applyAlignment="1" applyProtection="1">
      <alignment horizontal="center" vertical="center"/>
      <protection/>
    </xf>
    <xf numFmtId="0" fontId="35" fillId="2" borderId="0" xfId="0" applyFont="1" applyFill="1" applyBorder="1" applyAlignment="1" applyProtection="1">
      <alignment horizontal="center" vertical="center"/>
      <protection/>
    </xf>
    <xf numFmtId="0" fontId="35" fillId="2" borderId="40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78" fillId="3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78" fillId="2" borderId="28" xfId="0" applyFont="1" applyFill="1" applyBorder="1" applyAlignment="1" applyProtection="1">
      <alignment horizontal="center" vertical="center"/>
      <protection/>
    </xf>
    <xf numFmtId="0" fontId="78" fillId="2" borderId="0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/>
    </xf>
    <xf numFmtId="0" fontId="25" fillId="15" borderId="51" xfId="0" applyFont="1" applyFill="1" applyBorder="1" applyAlignment="1" applyProtection="1">
      <alignment horizontal="center" vertical="center" shrinkToFit="1"/>
      <protection locked="0"/>
    </xf>
    <xf numFmtId="0" fontId="25" fillId="15" borderId="52" xfId="0" applyFont="1" applyFill="1" applyBorder="1" applyAlignment="1" applyProtection="1">
      <alignment horizontal="center" vertical="center" shrinkToFit="1"/>
      <protection locked="0"/>
    </xf>
    <xf numFmtId="0" fontId="13" fillId="15" borderId="52" xfId="0" applyFon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24" fillId="9" borderId="0" xfId="0" applyFont="1" applyFill="1" applyBorder="1" applyAlignment="1" applyProtection="1">
      <alignment horizontal="center" vertical="center" textRotation="90"/>
      <protection/>
    </xf>
    <xf numFmtId="0" fontId="80" fillId="9" borderId="0" xfId="0" applyFont="1" applyFill="1" applyBorder="1" applyAlignment="1">
      <alignment/>
    </xf>
    <xf numFmtId="0" fontId="24" fillId="9" borderId="0" xfId="0" applyFont="1" applyFill="1" applyBorder="1" applyAlignment="1" applyProtection="1">
      <alignment horizontal="center" vertical="center" textRotation="180"/>
      <protection/>
    </xf>
    <xf numFmtId="0" fontId="84" fillId="16" borderId="0" xfId="0" applyFont="1" applyFill="1" applyBorder="1" applyAlignment="1" applyProtection="1">
      <alignment horizontal="center" vertical="center" textRotation="180"/>
      <protection/>
    </xf>
    <xf numFmtId="0" fontId="85" fillId="16" borderId="0" xfId="0" applyFont="1" applyFill="1" applyBorder="1" applyAlignment="1">
      <alignment textRotation="180"/>
    </xf>
    <xf numFmtId="0" fontId="15" fillId="10" borderId="32" xfId="0" applyFont="1" applyFill="1" applyBorder="1" applyAlignment="1" applyProtection="1">
      <alignment horizontal="left" vertical="center"/>
      <protection/>
    </xf>
    <xf numFmtId="0" fontId="0" fillId="10" borderId="0" xfId="0" applyFill="1" applyAlignment="1" applyProtection="1">
      <alignment vertical="center"/>
      <protection/>
    </xf>
    <xf numFmtId="0" fontId="2" fillId="10" borderId="53" xfId="0" applyFont="1" applyFill="1" applyBorder="1" applyAlignment="1" applyProtection="1">
      <alignment horizontal="left" vertical="center"/>
      <protection/>
    </xf>
    <xf numFmtId="0" fontId="0" fillId="10" borderId="0" xfId="0" applyFont="1" applyFill="1" applyAlignment="1" applyProtection="1">
      <alignment vertical="center"/>
      <protection/>
    </xf>
    <xf numFmtId="0" fontId="8" fillId="2" borderId="53" xfId="0" applyFont="1" applyFill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94" fillId="14" borderId="0" xfId="0" applyFont="1" applyFill="1" applyBorder="1" applyAlignment="1" applyProtection="1">
      <alignment horizontal="center" vertical="center" wrapText="1"/>
      <protection/>
    </xf>
    <xf numFmtId="0" fontId="97" fillId="14" borderId="0" xfId="0" applyFont="1" applyFill="1" applyBorder="1" applyAlignment="1" applyProtection="1">
      <alignment horizontal="center" vertical="center" wrapText="1"/>
      <protection/>
    </xf>
    <xf numFmtId="0" fontId="97" fillId="14" borderId="0" xfId="0" applyFont="1" applyFill="1" applyBorder="1" applyAlignment="1" applyProtection="1">
      <alignment horizontal="center" wrapText="1"/>
      <protection/>
    </xf>
    <xf numFmtId="0" fontId="79" fillId="3" borderId="0" xfId="0" applyFont="1" applyFill="1" applyAlignment="1" applyProtection="1">
      <alignment horizontal="center"/>
      <protection/>
    </xf>
    <xf numFmtId="0" fontId="93" fillId="14" borderId="50" xfId="0" applyFont="1" applyFill="1" applyBorder="1" applyAlignment="1" applyProtection="1">
      <alignment horizontal="center" vertical="center"/>
      <protection/>
    </xf>
    <xf numFmtId="0" fontId="93" fillId="14" borderId="0" xfId="0" applyFont="1" applyFill="1" applyBorder="1" applyAlignment="1" applyProtection="1">
      <alignment horizontal="center" vertical="center"/>
      <protection/>
    </xf>
    <xf numFmtId="0" fontId="7" fillId="5" borderId="54" xfId="0" applyFont="1" applyFill="1" applyBorder="1" applyAlignment="1" applyProtection="1">
      <alignment horizontal="left"/>
      <protection locked="0"/>
    </xf>
    <xf numFmtId="0" fontId="0" fillId="5" borderId="55" xfId="0" applyFill="1" applyBorder="1" applyAlignment="1" applyProtection="1">
      <alignment horizontal="left"/>
      <protection locked="0"/>
    </xf>
    <xf numFmtId="0" fontId="0" fillId="5" borderId="56" xfId="0" applyFill="1" applyBorder="1" applyAlignment="1" applyProtection="1">
      <alignment horizontal="left"/>
      <protection locked="0"/>
    </xf>
    <xf numFmtId="0" fontId="35" fillId="2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40" xfId="0" applyFont="1" applyBorder="1" applyAlignment="1" applyProtection="1">
      <alignment horizontal="left"/>
      <protection/>
    </xf>
    <xf numFmtId="0" fontId="15" fillId="2" borderId="32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2" borderId="5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79" fillId="3" borderId="0" xfId="0" applyFont="1" applyFill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  <xf numFmtId="0" fontId="78" fillId="2" borderId="0" xfId="0" applyFont="1" applyFill="1" applyBorder="1" applyAlignment="1" applyProtection="1">
      <alignment horizontal="left" vertical="center"/>
      <protection/>
    </xf>
    <xf numFmtId="165" fontId="8" fillId="5" borderId="54" xfId="0" applyNumberFormat="1" applyFont="1" applyFill="1" applyBorder="1" applyAlignment="1" applyProtection="1">
      <alignment horizontal="center" vertical="center"/>
      <protection locked="0"/>
    </xf>
    <xf numFmtId="165" fontId="8" fillId="5" borderId="55" xfId="0" applyNumberFormat="1" applyFont="1" applyFill="1" applyBorder="1" applyAlignment="1" applyProtection="1">
      <alignment horizontal="center" vertical="center"/>
      <protection locked="0"/>
    </xf>
    <xf numFmtId="165" fontId="0" fillId="0" borderId="56" xfId="0" applyNumberFormat="1" applyBorder="1" applyAlignment="1" applyProtection="1">
      <alignment/>
      <protection locked="0"/>
    </xf>
    <xf numFmtId="0" fontId="89" fillId="12" borderId="0" xfId="0" applyFont="1" applyFill="1" applyAlignment="1">
      <alignment horizontal="left" wrapText="1" readingOrder="1"/>
    </xf>
    <xf numFmtId="0" fontId="0" fillId="0" borderId="0" xfId="0" applyAlignment="1">
      <alignment horizontal="left" wrapText="1" readingOrder="1"/>
    </xf>
    <xf numFmtId="0" fontId="0" fillId="0" borderId="46" xfId="0" applyBorder="1" applyAlignment="1">
      <alignment horizontal="left" wrapText="1" readingOrder="1"/>
    </xf>
    <xf numFmtId="0" fontId="54" fillId="4" borderId="57" xfId="0" applyFont="1" applyFill="1" applyBorder="1" applyAlignment="1" applyProtection="1">
      <alignment horizontal="left" vertical="center" wrapText="1"/>
      <protection/>
    </xf>
    <xf numFmtId="0" fontId="11" fillId="0" borderId="32" xfId="0" applyFont="1" applyBorder="1" applyAlignment="1" applyProtection="1">
      <alignment vertical="center" wrapText="1"/>
      <protection/>
    </xf>
    <xf numFmtId="0" fontId="69" fillId="17" borderId="58" xfId="0" applyFont="1" applyFill="1" applyBorder="1" applyAlignment="1" applyProtection="1">
      <alignment horizontal="center" vertical="center"/>
      <protection/>
    </xf>
    <xf numFmtId="0" fontId="81" fillId="17" borderId="58" xfId="0" applyFont="1" applyFill="1" applyBorder="1" applyAlignment="1" applyProtection="1">
      <alignment/>
      <protection/>
    </xf>
    <xf numFmtId="0" fontId="65" fillId="4" borderId="48" xfId="20" applyFont="1" applyFill="1" applyBorder="1" applyAlignment="1" applyProtection="1">
      <alignment horizontal="left" vertical="top"/>
      <protection/>
    </xf>
    <xf numFmtId="0" fontId="22" fillId="4" borderId="48" xfId="20" applyFont="1" applyFill="1" applyBorder="1" applyAlignment="1" applyProtection="1">
      <alignment horizontal="left" vertical="top"/>
      <protection/>
    </xf>
    <xf numFmtId="0" fontId="66" fillId="4" borderId="48" xfId="0" applyFont="1" applyFill="1" applyBorder="1" applyAlignment="1" applyProtection="1">
      <alignment horizontal="left" vertical="top"/>
      <protection/>
    </xf>
    <xf numFmtId="0" fontId="43" fillId="4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48" xfId="0" applyBorder="1" applyAlignment="1" applyProtection="1">
      <alignment vertical="top" wrapText="1"/>
      <protection/>
    </xf>
    <xf numFmtId="0" fontId="19" fillId="18" borderId="0" xfId="0" applyFont="1" applyFill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/>
      <protection/>
    </xf>
    <xf numFmtId="0" fontId="49" fillId="4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45" fillId="7" borderId="62" xfId="0" applyFont="1" applyFill="1" applyBorder="1" applyAlignment="1" applyProtection="1">
      <alignment horizontal="center" vertical="center" shrinkToFit="1"/>
      <protection locked="0"/>
    </xf>
    <xf numFmtId="0" fontId="45" fillId="7" borderId="63" xfId="0" applyFont="1" applyFill="1" applyBorder="1" applyAlignment="1" applyProtection="1">
      <alignment horizontal="center" vertical="center" shrinkToFit="1"/>
      <protection locked="0"/>
    </xf>
    <xf numFmtId="0" fontId="45" fillId="7" borderId="64" xfId="0" applyFont="1" applyFill="1" applyBorder="1" applyAlignment="1" applyProtection="1">
      <alignment horizontal="center" vertical="center" shrinkToFit="1"/>
      <protection locked="0"/>
    </xf>
    <xf numFmtId="0" fontId="69" fillId="9" borderId="0" xfId="0" applyFont="1" applyFill="1" applyAlignment="1" applyProtection="1">
      <alignment horizontal="center" vertical="top"/>
      <protection/>
    </xf>
    <xf numFmtId="0" fontId="70" fillId="9" borderId="0" xfId="0" applyFont="1" applyFill="1" applyAlignment="1" applyProtection="1">
      <alignment vertical="top"/>
      <protection/>
    </xf>
    <xf numFmtId="0" fontId="71" fillId="9" borderId="0" xfId="0" applyFont="1" applyFill="1" applyBorder="1" applyAlignment="1" applyProtection="1">
      <alignment horizontal="center" vertical="top"/>
      <protection/>
    </xf>
    <xf numFmtId="0" fontId="70" fillId="9" borderId="0" xfId="0" applyFont="1" applyFill="1" applyBorder="1" applyAlignment="1" applyProtection="1">
      <alignment/>
      <protection/>
    </xf>
    <xf numFmtId="0" fontId="89" fillId="12" borderId="0" xfId="0" applyFont="1" applyFill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46" xfId="0" applyBorder="1" applyAlignment="1">
      <alignment horizontal="left" vertical="center" wrapText="1" readingOrder="1"/>
    </xf>
    <xf numFmtId="0" fontId="80" fillId="0" borderId="0" xfId="0" applyFont="1" applyBorder="1" applyAlignment="1">
      <alignment horizontal="center" vertical="center" textRotation="180"/>
    </xf>
    <xf numFmtId="0" fontId="84" fillId="16" borderId="0" xfId="0" applyFont="1" applyFill="1" applyBorder="1" applyAlignment="1" applyProtection="1">
      <alignment horizontal="center" vertical="center" textRotation="90"/>
      <protection/>
    </xf>
    <xf numFmtId="0" fontId="80" fillId="0" borderId="0" xfId="0" applyFont="1" applyBorder="1" applyAlignment="1">
      <alignment horizontal="center" vertical="center" textRotation="90"/>
    </xf>
    <xf numFmtId="0" fontId="7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DDDD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1.png" /><Relationship Id="rId3" Type="http://schemas.openxmlformats.org/officeDocument/2006/relationships/image" Target="../media/image2.jpeg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77</xdr:row>
      <xdr:rowOff>19050</xdr:rowOff>
    </xdr:from>
    <xdr:to>
      <xdr:col>23</xdr:col>
      <xdr:colOff>200025</xdr:colOff>
      <xdr:row>77</xdr:row>
      <xdr:rowOff>200025</xdr:rowOff>
    </xdr:to>
    <xdr:sp macro="" textlink="">
      <xdr:nvSpPr>
        <xdr:cNvPr id="2" name="Rectangle 1"/>
        <xdr:cNvSpPr/>
      </xdr:nvSpPr>
      <xdr:spPr bwMode="auto">
        <a:xfrm>
          <a:off x="5876925" y="12163425"/>
          <a:ext cx="447675" cy="180975"/>
        </a:xfrm>
        <a:prstGeom prst="rect">
          <a:avLst/>
        </a:prstGeom>
        <a:noFill/>
        <a:ln w="3175" cap="flat" cmpd="sng" algn="ctr">
          <a:noFill/>
        </a:ln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22</xdr:col>
      <xdr:colOff>9525</xdr:colOff>
      <xdr:row>79</xdr:row>
      <xdr:rowOff>19050</xdr:rowOff>
    </xdr:from>
    <xdr:to>
      <xdr:col>23</xdr:col>
      <xdr:colOff>200025</xdr:colOff>
      <xdr:row>79</xdr:row>
      <xdr:rowOff>200025</xdr:rowOff>
    </xdr:to>
    <xdr:sp macro="" textlink="">
      <xdr:nvSpPr>
        <xdr:cNvPr id="3" name="Rectangle 2"/>
        <xdr:cNvSpPr/>
      </xdr:nvSpPr>
      <xdr:spPr bwMode="auto">
        <a:xfrm>
          <a:off x="5876925" y="12468225"/>
          <a:ext cx="447675" cy="180975"/>
        </a:xfrm>
        <a:prstGeom prst="rect">
          <a:avLst/>
        </a:prstGeom>
        <a:noFill/>
        <a:ln w="3175" cap="flat" cmpd="sng" algn="ctr">
          <a:noFill/>
        </a:ln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22</xdr:col>
      <xdr:colOff>9525</xdr:colOff>
      <xdr:row>81</xdr:row>
      <xdr:rowOff>19050</xdr:rowOff>
    </xdr:from>
    <xdr:to>
      <xdr:col>23</xdr:col>
      <xdr:colOff>200025</xdr:colOff>
      <xdr:row>81</xdr:row>
      <xdr:rowOff>200025</xdr:rowOff>
    </xdr:to>
    <xdr:sp macro="" textlink="">
      <xdr:nvSpPr>
        <xdr:cNvPr id="4" name="Rectangle 3"/>
        <xdr:cNvSpPr/>
      </xdr:nvSpPr>
      <xdr:spPr bwMode="auto">
        <a:xfrm>
          <a:off x="5876925" y="12773025"/>
          <a:ext cx="447675" cy="180975"/>
        </a:xfrm>
        <a:prstGeom prst="rect">
          <a:avLst/>
        </a:prstGeom>
        <a:noFill/>
        <a:ln w="3175" cap="flat" cmpd="sng" algn="ctr">
          <a:noFill/>
        </a:ln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14</xdr:col>
      <xdr:colOff>504825</xdr:colOff>
      <xdr:row>77</xdr:row>
      <xdr:rowOff>19050</xdr:rowOff>
    </xdr:from>
    <xdr:to>
      <xdr:col>16</xdr:col>
      <xdr:colOff>161925</xdr:colOff>
      <xdr:row>77</xdr:row>
      <xdr:rowOff>200025</xdr:rowOff>
    </xdr:to>
    <xdr:sp macro="" textlink="">
      <xdr:nvSpPr>
        <xdr:cNvPr id="5" name="Rectangle 4"/>
        <xdr:cNvSpPr/>
      </xdr:nvSpPr>
      <xdr:spPr bwMode="auto">
        <a:xfrm>
          <a:off x="3810000" y="12163425"/>
          <a:ext cx="447675" cy="180975"/>
        </a:xfrm>
        <a:prstGeom prst="rect">
          <a:avLst/>
        </a:prstGeom>
        <a:noFill/>
        <a:ln w="3175" cap="flat" cmpd="sng" algn="ctr">
          <a:noFill/>
        </a:ln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14</xdr:col>
      <xdr:colOff>495300</xdr:colOff>
      <xdr:row>79</xdr:row>
      <xdr:rowOff>19050</xdr:rowOff>
    </xdr:from>
    <xdr:to>
      <xdr:col>16</xdr:col>
      <xdr:colOff>152400</xdr:colOff>
      <xdr:row>79</xdr:row>
      <xdr:rowOff>200025</xdr:rowOff>
    </xdr:to>
    <xdr:sp macro="" textlink="">
      <xdr:nvSpPr>
        <xdr:cNvPr id="6" name="Rectangle 5"/>
        <xdr:cNvSpPr/>
      </xdr:nvSpPr>
      <xdr:spPr bwMode="auto">
        <a:xfrm>
          <a:off x="3800475" y="12468225"/>
          <a:ext cx="447675" cy="180975"/>
        </a:xfrm>
        <a:prstGeom prst="rect">
          <a:avLst/>
        </a:prstGeom>
        <a:noFill/>
        <a:ln w="3175" cap="flat" cmpd="sng" algn="ctr">
          <a:noFill/>
        </a:ln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14</xdr:col>
      <xdr:colOff>495300</xdr:colOff>
      <xdr:row>81</xdr:row>
      <xdr:rowOff>19050</xdr:rowOff>
    </xdr:from>
    <xdr:to>
      <xdr:col>16</xdr:col>
      <xdr:colOff>142875</xdr:colOff>
      <xdr:row>81</xdr:row>
      <xdr:rowOff>200025</xdr:rowOff>
    </xdr:to>
    <xdr:sp macro="" textlink="">
      <xdr:nvSpPr>
        <xdr:cNvPr id="7" name="Rectangle 6"/>
        <xdr:cNvSpPr/>
      </xdr:nvSpPr>
      <xdr:spPr bwMode="auto">
        <a:xfrm>
          <a:off x="3800475" y="12773025"/>
          <a:ext cx="438150" cy="180975"/>
        </a:xfrm>
        <a:prstGeom prst="rect">
          <a:avLst/>
        </a:prstGeom>
        <a:noFill/>
        <a:ln w="3175" cap="flat" cmpd="sng" algn="ctr">
          <a:noFill/>
        </a:ln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6</xdr:col>
      <xdr:colOff>504825</xdr:colOff>
      <xdr:row>75</xdr:row>
      <xdr:rowOff>9525</xdr:rowOff>
    </xdr:from>
    <xdr:to>
      <xdr:col>9</xdr:col>
      <xdr:colOff>104775</xdr:colOff>
      <xdr:row>75</xdr:row>
      <xdr:rowOff>190500</xdr:rowOff>
    </xdr:to>
    <xdr:sp macro="" textlink="">
      <xdr:nvSpPr>
        <xdr:cNvPr id="8" name="Rectangle 7"/>
        <xdr:cNvSpPr/>
      </xdr:nvSpPr>
      <xdr:spPr bwMode="auto">
        <a:xfrm>
          <a:off x="1733550" y="11849100"/>
          <a:ext cx="438150" cy="180975"/>
        </a:xfrm>
        <a:prstGeom prst="rect">
          <a:avLst/>
        </a:prstGeom>
        <a:noFill/>
        <a:ln w="3175" cap="flat" cmpd="sng" algn="ctr">
          <a:noFill/>
        </a:ln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6</xdr:col>
      <xdr:colOff>495300</xdr:colOff>
      <xdr:row>77</xdr:row>
      <xdr:rowOff>9525</xdr:rowOff>
    </xdr:from>
    <xdr:to>
      <xdr:col>9</xdr:col>
      <xdr:colOff>95250</xdr:colOff>
      <xdr:row>77</xdr:row>
      <xdr:rowOff>190500</xdr:rowOff>
    </xdr:to>
    <xdr:sp macro="" textlink="">
      <xdr:nvSpPr>
        <xdr:cNvPr id="9" name="Rectangle 8"/>
        <xdr:cNvSpPr/>
      </xdr:nvSpPr>
      <xdr:spPr bwMode="auto">
        <a:xfrm>
          <a:off x="1724025" y="12153900"/>
          <a:ext cx="438150" cy="180975"/>
        </a:xfrm>
        <a:prstGeom prst="rect">
          <a:avLst/>
        </a:prstGeom>
        <a:noFill/>
        <a:ln w="3175" cap="flat" cmpd="sng" algn="ctr">
          <a:noFill/>
        </a:ln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6</xdr:col>
      <xdr:colOff>409575</xdr:colOff>
      <xdr:row>50</xdr:row>
      <xdr:rowOff>19050</xdr:rowOff>
    </xdr:from>
    <xdr:to>
      <xdr:col>9</xdr:col>
      <xdr:colOff>19050</xdr:colOff>
      <xdr:row>50</xdr:row>
      <xdr:rowOff>200025</xdr:rowOff>
    </xdr:to>
    <xdr:sp macro="" textlink="">
      <xdr:nvSpPr>
        <xdr:cNvPr id="11" name="Rectangle 10"/>
        <xdr:cNvSpPr/>
      </xdr:nvSpPr>
      <xdr:spPr bwMode="auto">
        <a:xfrm>
          <a:off x="1638300" y="7705725"/>
          <a:ext cx="447675" cy="180975"/>
        </a:xfrm>
        <a:prstGeom prst="rect">
          <a:avLst/>
        </a:prstGeom>
        <a:noFill/>
        <a:ln w="3175" cap="flat" cmpd="sng" algn="ctr">
          <a:noFill/>
        </a:ln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14</xdr:col>
      <xdr:colOff>428625</xdr:colOff>
      <xdr:row>50</xdr:row>
      <xdr:rowOff>28575</xdr:rowOff>
    </xdr:from>
    <xdr:to>
      <xdr:col>16</xdr:col>
      <xdr:colOff>85725</xdr:colOff>
      <xdr:row>50</xdr:row>
      <xdr:rowOff>200025</xdr:rowOff>
    </xdr:to>
    <xdr:sp macro="" textlink="">
      <xdr:nvSpPr>
        <xdr:cNvPr id="12" name="Rectangle 11"/>
        <xdr:cNvSpPr/>
      </xdr:nvSpPr>
      <xdr:spPr bwMode="auto">
        <a:xfrm>
          <a:off x="3733800" y="7715250"/>
          <a:ext cx="447675" cy="171450"/>
        </a:xfrm>
        <a:prstGeom prst="rect">
          <a:avLst/>
        </a:prstGeom>
        <a:noFill/>
        <a:ln w="3175" cap="flat" cmpd="sng" algn="ctr">
          <a:noFill/>
        </a:ln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21</xdr:col>
      <xdr:colOff>485775</xdr:colOff>
      <xdr:row>50</xdr:row>
      <xdr:rowOff>19050</xdr:rowOff>
    </xdr:from>
    <xdr:to>
      <xdr:col>23</xdr:col>
      <xdr:colOff>142875</xdr:colOff>
      <xdr:row>50</xdr:row>
      <xdr:rowOff>200025</xdr:rowOff>
    </xdr:to>
    <xdr:sp macro="" textlink="">
      <xdr:nvSpPr>
        <xdr:cNvPr id="13" name="Rectangle 12"/>
        <xdr:cNvSpPr/>
      </xdr:nvSpPr>
      <xdr:spPr bwMode="auto">
        <a:xfrm>
          <a:off x="5819775" y="7705725"/>
          <a:ext cx="447675" cy="180975"/>
        </a:xfrm>
        <a:prstGeom prst="rect">
          <a:avLst/>
        </a:prstGeom>
        <a:noFill/>
        <a:ln w="3175" cap="flat" cmpd="sng" algn="ctr">
          <a:noFill/>
        </a:ln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6</xdr:col>
      <xdr:colOff>523875</xdr:colOff>
      <xdr:row>99</xdr:row>
      <xdr:rowOff>85725</xdr:rowOff>
    </xdr:from>
    <xdr:to>
      <xdr:col>9</xdr:col>
      <xdr:colOff>133350</xdr:colOff>
      <xdr:row>100</xdr:row>
      <xdr:rowOff>161925</xdr:rowOff>
    </xdr:to>
    <xdr:sp macro="" textlink="">
      <xdr:nvSpPr>
        <xdr:cNvPr id="14" name="Rectangle 13"/>
        <xdr:cNvSpPr/>
      </xdr:nvSpPr>
      <xdr:spPr bwMode="auto">
        <a:xfrm>
          <a:off x="1752600" y="16002000"/>
          <a:ext cx="447675" cy="180975"/>
        </a:xfrm>
        <a:prstGeom prst="rect">
          <a:avLst/>
        </a:prstGeom>
        <a:noFill/>
        <a:ln w="3175" cap="flat" cmpd="sng" algn="ctr">
          <a:noFill/>
        </a:ln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22</xdr:col>
      <xdr:colOff>19050</xdr:colOff>
      <xdr:row>99</xdr:row>
      <xdr:rowOff>66675</xdr:rowOff>
    </xdr:from>
    <xdr:to>
      <xdr:col>23</xdr:col>
      <xdr:colOff>209550</xdr:colOff>
      <xdr:row>100</xdr:row>
      <xdr:rowOff>142875</xdr:rowOff>
    </xdr:to>
    <xdr:sp macro="" textlink="">
      <xdr:nvSpPr>
        <xdr:cNvPr id="15" name="Rectangle 14"/>
        <xdr:cNvSpPr/>
      </xdr:nvSpPr>
      <xdr:spPr bwMode="auto">
        <a:xfrm>
          <a:off x="5886450" y="15982950"/>
          <a:ext cx="447675" cy="180975"/>
        </a:xfrm>
        <a:prstGeom prst="rect">
          <a:avLst/>
        </a:prstGeom>
        <a:noFill/>
        <a:ln w="3175" cap="flat" cmpd="sng" algn="ctr">
          <a:noFill/>
        </a:ln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14</xdr:col>
      <xdr:colOff>457200</xdr:colOff>
      <xdr:row>99</xdr:row>
      <xdr:rowOff>85725</xdr:rowOff>
    </xdr:from>
    <xdr:to>
      <xdr:col>16</xdr:col>
      <xdr:colOff>114300</xdr:colOff>
      <xdr:row>101</xdr:row>
      <xdr:rowOff>0</xdr:rowOff>
    </xdr:to>
    <xdr:sp macro="" textlink="">
      <xdr:nvSpPr>
        <xdr:cNvPr id="16" name="Rectangle 15"/>
        <xdr:cNvSpPr/>
      </xdr:nvSpPr>
      <xdr:spPr bwMode="auto">
        <a:xfrm>
          <a:off x="3762375" y="16002000"/>
          <a:ext cx="447675" cy="180975"/>
        </a:xfrm>
        <a:prstGeom prst="rect">
          <a:avLst/>
        </a:prstGeom>
        <a:noFill/>
        <a:ln w="3175" cap="flat" cmpd="sng" algn="ctr">
          <a:noFill/>
        </a:ln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21</xdr:col>
      <xdr:colOff>381000</xdr:colOff>
      <xdr:row>123</xdr:row>
      <xdr:rowOff>38100</xdr:rowOff>
    </xdr:from>
    <xdr:to>
      <xdr:col>23</xdr:col>
      <xdr:colOff>28575</xdr:colOff>
      <xdr:row>123</xdr:row>
      <xdr:rowOff>219075</xdr:rowOff>
    </xdr:to>
    <xdr:sp macro="" textlink="">
      <xdr:nvSpPr>
        <xdr:cNvPr id="17" name="Rectangle 16"/>
        <xdr:cNvSpPr/>
      </xdr:nvSpPr>
      <xdr:spPr bwMode="auto">
        <a:xfrm>
          <a:off x="5715000" y="19783425"/>
          <a:ext cx="438150" cy="180975"/>
        </a:xfrm>
        <a:prstGeom prst="rect">
          <a:avLst/>
        </a:prstGeom>
        <a:noFill/>
        <a:ln w="3175" cap="flat" cmpd="sng" algn="ctr">
          <a:noFill/>
        </a:ln>
      </xdr:spPr>
      <xdr:txBody>
        <a:bodyPr vertOverflow="clip" wrap="square" lIns="12700" tIns="12700" rIns="12700" bIns="12700" rtlCol="0" anchor="ctr" upright="1"/>
        <a:lstStyle/>
        <a:p>
          <a:pPr algn="ctr"/>
          <a:r>
            <a:rPr lang="en-GB" sz="1100" b="1"/>
            <a:t>O      N</a:t>
          </a:r>
        </a:p>
      </xdr:txBody>
    </xdr:sp>
    <xdr:clientData/>
  </xdr:twoCellAnchor>
  <xdr:twoCellAnchor>
    <xdr:from>
      <xdr:col>3</xdr:col>
      <xdr:colOff>9525</xdr:colOff>
      <xdr:row>1</xdr:row>
      <xdr:rowOff>57150</xdr:rowOff>
    </xdr:from>
    <xdr:to>
      <xdr:col>11</xdr:col>
      <xdr:colOff>28575</xdr:colOff>
      <xdr:row>6</xdr:row>
      <xdr:rowOff>85725</xdr:rowOff>
    </xdr:to>
    <xdr:grpSp>
      <xdr:nvGrpSpPr>
        <xdr:cNvPr id="18" name="Group 92"/>
        <xdr:cNvGrpSpPr>
          <a:grpSpLocks/>
        </xdr:cNvGrpSpPr>
      </xdr:nvGrpSpPr>
      <xdr:grpSpPr bwMode="auto">
        <a:xfrm>
          <a:off x="571500" y="152400"/>
          <a:ext cx="1990725" cy="514350"/>
          <a:chOff x="290514" y="200025"/>
          <a:chExt cx="2133098" cy="514350"/>
        </a:xfrm>
      </xdr:grpSpPr>
      <xdr:pic>
        <xdr:nvPicPr>
          <xdr:cNvPr id="19" name="Picture 1458" descr="head"/>
          <xdr:cNvPicPr preferRelativeResize="1">
            <a:picLocks noChangeAspect="1"/>
          </xdr:cNvPicPr>
        </xdr:nvPicPr>
        <xdr:blipFill>
          <a:blip r:embed="rId1"/>
          <a:srcRect r="60911"/>
          <a:stretch>
            <a:fillRect/>
          </a:stretch>
        </xdr:blipFill>
        <xdr:spPr bwMode="auto">
          <a:xfrm>
            <a:off x="290514" y="200025"/>
            <a:ext cx="505011" cy="514093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20" name="Picture 1459" descr="head"/>
          <xdr:cNvPicPr preferRelativeResize="1">
            <a:picLocks noChangeAspect="1"/>
          </xdr:cNvPicPr>
        </xdr:nvPicPr>
        <xdr:blipFill>
          <a:blip r:embed="rId2"/>
          <a:srcRect l="60911" t="7728" b="61831"/>
          <a:stretch>
            <a:fillRect/>
          </a:stretch>
        </xdr:blipFill>
        <xdr:spPr bwMode="auto">
          <a:xfrm>
            <a:off x="785926" y="200025"/>
            <a:ext cx="1637686" cy="51435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>
    <xdr:from>
      <xdr:col>4</xdr:col>
      <xdr:colOff>19050</xdr:colOff>
      <xdr:row>7</xdr:row>
      <xdr:rowOff>57150</xdr:rowOff>
    </xdr:from>
    <xdr:to>
      <xdr:col>9</xdr:col>
      <xdr:colOff>161925</xdr:colOff>
      <xdr:row>11</xdr:row>
      <xdr:rowOff>114300</xdr:rowOff>
    </xdr:to>
    <xdr:sp macro="" textlink="">
      <xdr:nvSpPr>
        <xdr:cNvPr id="21" name="Rectangle 287"/>
        <xdr:cNvSpPr>
          <a:spLocks noChangeArrowheads="1"/>
        </xdr:cNvSpPr>
      </xdr:nvSpPr>
      <xdr:spPr bwMode="auto">
        <a:xfrm>
          <a:off x="704850" y="762000"/>
          <a:ext cx="1524000" cy="609600"/>
        </a:xfrm>
        <a:prstGeom prst="rect">
          <a:avLst/>
        </a:prstGeom>
        <a:noFill/>
        <a:ln w="3175">
          <a:noFill/>
        </a:ln>
      </xdr:spPr>
      <xdr:txBody>
        <a:bodyPr vertOverflow="clip" wrap="square" lIns="12700" tIns="12700" rIns="12700" bIns="1270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Fédération Française de Voile 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Secteur Habitable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  Tél:  01 40 60 37 00  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 Fax: 01 40 60 37 37</a:t>
          </a:r>
        </a:p>
        <a:p>
          <a:pPr algn="ctr" rtl="0">
            <a:defRPr sz="1000"/>
          </a:pPr>
          <a:endParaRPr lang="en-GB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85725</xdr:colOff>
      <xdr:row>11</xdr:row>
      <xdr:rowOff>95250</xdr:rowOff>
    </xdr:from>
    <xdr:to>
      <xdr:col>9</xdr:col>
      <xdr:colOff>142875</xdr:colOff>
      <xdr:row>15</xdr:row>
      <xdr:rowOff>114300</xdr:rowOff>
    </xdr:to>
    <xdr:sp macro="" textlink="">
      <xdr:nvSpPr>
        <xdr:cNvPr id="22" name="Rectangle 57"/>
        <xdr:cNvSpPr>
          <a:spLocks noChangeArrowheads="1"/>
        </xdr:cNvSpPr>
      </xdr:nvSpPr>
      <xdr:spPr bwMode="auto">
        <a:xfrm>
          <a:off x="771525" y="1352550"/>
          <a:ext cx="1438275" cy="847725"/>
        </a:xfrm>
        <a:prstGeom prst="rect">
          <a:avLst/>
        </a:prstGeom>
        <a:noFill/>
        <a:ln w="3175">
          <a:noFill/>
        </a:ln>
      </xdr:spPr>
      <xdr:txBody>
        <a:bodyPr vertOverflow="clip" wrap="square" lIns="38100" tIns="38100" rIns="38100" bIns="3810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80"/>
              </a:solidFill>
              <a:latin typeface="Arial"/>
              <a:cs typeface="Arial"/>
            </a:rPr>
            <a:t>Adresse de Correspondance: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80"/>
              </a:solidFill>
              <a:latin typeface="Arial"/>
              <a:cs typeface="Arial"/>
            </a:rPr>
            <a:t>Centre de Calcul FFV: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80"/>
              </a:solidFill>
              <a:latin typeface="Arial"/>
              <a:cs typeface="Arial"/>
            </a:rPr>
            <a:t>9 Rue Chapusie,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80"/>
              </a:solidFill>
              <a:latin typeface="Arial"/>
              <a:cs typeface="Arial"/>
            </a:rPr>
            <a:t>04200  -  SISTERON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80"/>
              </a:solidFill>
              <a:latin typeface="Arial"/>
              <a:cs typeface="Arial"/>
            </a:rPr>
            <a:t>Tél : 04 92 61 30 07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80"/>
              </a:solidFill>
              <a:latin typeface="Arial"/>
              <a:cs typeface="Arial"/>
            </a:rPr>
            <a:t>SKYPE: jeanlouisconti</a:t>
          </a:r>
        </a:p>
        <a:p>
          <a:pPr algn="ctr" rtl="0">
            <a:defRPr sz="1000"/>
          </a:pPr>
          <a:endParaRPr lang="en-GB" sz="800" b="0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800" b="0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7</xdr:row>
      <xdr:rowOff>0</xdr:rowOff>
    </xdr:from>
    <xdr:to>
      <xdr:col>6</xdr:col>
      <xdr:colOff>476250</xdr:colOff>
      <xdr:row>9</xdr:row>
      <xdr:rowOff>161925</xdr:rowOff>
    </xdr:to>
    <xdr:pic>
      <xdr:nvPicPr>
        <xdr:cNvPr id="7233" name="Picture 1" descr="Logo_is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476875" y="1257300"/>
          <a:ext cx="447675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38100</xdr:colOff>
      <xdr:row>22</xdr:row>
      <xdr:rowOff>152400</xdr:rowOff>
    </xdr:from>
    <xdr:to>
      <xdr:col>6</xdr:col>
      <xdr:colOff>485775</xdr:colOff>
      <xdr:row>25</xdr:row>
      <xdr:rowOff>57150</xdr:rowOff>
    </xdr:to>
    <xdr:pic>
      <xdr:nvPicPr>
        <xdr:cNvPr id="7234" name="Picture 2" descr="Logo_is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486400" y="5057775"/>
          <a:ext cx="447675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38100</xdr:colOff>
      <xdr:row>15</xdr:row>
      <xdr:rowOff>38100</xdr:rowOff>
    </xdr:from>
    <xdr:to>
      <xdr:col>6</xdr:col>
      <xdr:colOff>485775</xdr:colOff>
      <xdr:row>17</xdr:row>
      <xdr:rowOff>200025</xdr:rowOff>
    </xdr:to>
    <xdr:pic>
      <xdr:nvPicPr>
        <xdr:cNvPr id="7235" name="Picture 3" descr="Logo_is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486400" y="3248025"/>
          <a:ext cx="447675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8</xdr:col>
      <xdr:colOff>438150</xdr:colOff>
      <xdr:row>26</xdr:row>
      <xdr:rowOff>57150</xdr:rowOff>
    </xdr:from>
    <xdr:to>
      <xdr:col>8</xdr:col>
      <xdr:colOff>733425</xdr:colOff>
      <xdr:row>27</xdr:row>
      <xdr:rowOff>142875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7981950" y="5991225"/>
          <a:ext cx="295275" cy="228600"/>
        </a:xfrm>
        <a:prstGeom prst="rect">
          <a:avLst/>
        </a:prstGeom>
        <a:solidFill>
          <a:srgbClr val="000080"/>
        </a:solidFill>
        <a:ln w="3175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38100" tIns="38100" rIns="38100" bIns="38100" anchor="t" upright="1"/>
        <a:lstStyle/>
        <a:p>
          <a:pPr algn="ctr" rtl="1">
            <a:defRPr sz="1000"/>
          </a:pPr>
          <a:r>
            <a:rPr lang="fr-FR" sz="1000" b="1" i="0" strike="noStrike">
              <a:solidFill>
                <a:srgbClr val="FFFFFF"/>
              </a:solidFill>
              <a:latin typeface="Times New Roman"/>
              <a:cs typeface="Times New Roman"/>
            </a:rPr>
            <a:t>7/7</a:t>
          </a:r>
          <a:endParaRPr lang="fr-FR" sz="1200" b="1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fr-FR" sz="1200" b="1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200025</xdr:colOff>
      <xdr:row>0</xdr:row>
      <xdr:rowOff>57150</xdr:rowOff>
    </xdr:from>
    <xdr:to>
      <xdr:col>4</xdr:col>
      <xdr:colOff>952500</xdr:colOff>
      <xdr:row>3</xdr:row>
      <xdr:rowOff>76200</xdr:rowOff>
    </xdr:to>
    <xdr:pic>
      <xdr:nvPicPr>
        <xdr:cNvPr id="723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3419475" y="57150"/>
          <a:ext cx="752475" cy="457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40">
          <a:fgClr>
            <a:srgbClr val="FFFFFF"/>
          </a:fgClr>
          <a:bgClr>
            <a:srgbClr val="FFFFFF"/>
          </a:bgClr>
        </a:pattFill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2700" tIns="12700" rIns="12700" bIns="127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40">
          <a:fgClr>
            <a:srgbClr val="FFFFFF"/>
          </a:fgClr>
          <a:bgClr>
            <a:srgbClr val="FFFFFF"/>
          </a:bgClr>
        </a:pattFill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2700" tIns="12700" rIns="12700" bIns="1270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louisconti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3"/>
  </sheetPr>
  <dimension ref="A1:AR133"/>
  <sheetViews>
    <sheetView tabSelected="1" workbookViewId="0" topLeftCell="A1">
      <selection activeCell="T9" sqref="T9"/>
    </sheetView>
  </sheetViews>
  <sheetFormatPr defaultColWidth="9.33203125" defaultRowHeight="11.25"/>
  <cols>
    <col min="1" max="1" width="2" style="29" customWidth="1"/>
    <col min="2" max="2" width="5.66015625" style="29" customWidth="1"/>
    <col min="3" max="4" width="2.16015625" style="29" customWidth="1"/>
    <col min="5" max="5" width="8.16015625" style="29" customWidth="1"/>
    <col min="6" max="6" width="1.3359375" style="29" customWidth="1"/>
    <col min="7" max="7" width="9.33203125" style="29" customWidth="1"/>
    <col min="8" max="8" width="2.16015625" style="29" customWidth="1"/>
    <col min="9" max="9" width="3.16015625" style="29" customWidth="1"/>
    <col min="10" max="10" width="5.16015625" style="29" customWidth="1"/>
    <col min="11" max="11" width="3" style="29" customWidth="1"/>
    <col min="12" max="12" width="4" style="29" customWidth="1"/>
    <col min="13" max="13" width="8.16015625" style="29" customWidth="1"/>
    <col min="14" max="14" width="1.3359375" style="29" customWidth="1"/>
    <col min="15" max="15" width="9.33203125" style="29" customWidth="1"/>
    <col min="16" max="16" width="4.5" style="29" customWidth="1"/>
    <col min="17" max="17" width="5.16015625" style="29" customWidth="1"/>
    <col min="18" max="18" width="3" style="29" customWidth="1"/>
    <col min="19" max="19" width="4" style="29" customWidth="1"/>
    <col min="20" max="20" width="8.16015625" style="29" customWidth="1"/>
    <col min="21" max="21" width="1.3359375" style="29" customWidth="1"/>
    <col min="22" max="22" width="9.33203125" style="29" customWidth="1"/>
    <col min="23" max="23" width="4.5" style="29" customWidth="1"/>
    <col min="24" max="24" width="5.16015625" style="29" customWidth="1"/>
    <col min="25" max="26" width="2.16015625" style="29" customWidth="1"/>
    <col min="27" max="27" width="5.66015625" style="29" customWidth="1"/>
    <col min="28" max="28" width="2" style="29" customWidth="1"/>
    <col min="29" max="29" width="6.83203125" style="29" hidden="1" customWidth="1"/>
    <col min="30" max="16384" width="9.33203125" style="29" customWidth="1"/>
  </cols>
  <sheetData>
    <row r="1" spans="1:28" ht="7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8.25" customHeight="1">
      <c r="A2" s="28"/>
      <c r="B2" s="28"/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28"/>
      <c r="AB2" s="28"/>
    </row>
    <row r="3" spans="1:28" ht="6.75" customHeight="1">
      <c r="A3" s="28"/>
      <c r="B3" s="28"/>
      <c r="C3" s="187"/>
      <c r="D3" s="188"/>
      <c r="E3" s="187"/>
      <c r="F3" s="189"/>
      <c r="G3" s="189"/>
      <c r="H3" s="189"/>
      <c r="I3" s="189"/>
      <c r="J3" s="352" t="s">
        <v>189</v>
      </c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189"/>
      <c r="AA3" s="28"/>
      <c r="AB3" s="30"/>
    </row>
    <row r="4" spans="1:28" ht="6.75" customHeight="1">
      <c r="A4" s="28"/>
      <c r="B4" s="28"/>
      <c r="C4" s="187"/>
      <c r="D4" s="187"/>
      <c r="E4" s="189"/>
      <c r="F4" s="189"/>
      <c r="G4" s="189"/>
      <c r="H4" s="189"/>
      <c r="I4" s="189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189"/>
      <c r="AA4" s="28"/>
      <c r="AB4" s="30"/>
    </row>
    <row r="5" spans="1:28" ht="6.75" customHeight="1">
      <c r="A5" s="28"/>
      <c r="B5" s="28"/>
      <c r="C5" s="187"/>
      <c r="D5" s="187"/>
      <c r="E5" s="189"/>
      <c r="F5" s="189"/>
      <c r="G5" s="189"/>
      <c r="H5" s="189"/>
      <c r="I5" s="189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189"/>
      <c r="AA5" s="28"/>
      <c r="AB5" s="31"/>
    </row>
    <row r="6" spans="1:28" ht="9.75" customHeight="1">
      <c r="A6" s="28"/>
      <c r="B6" s="28"/>
      <c r="C6" s="187"/>
      <c r="D6" s="187"/>
      <c r="E6" s="187"/>
      <c r="F6" s="187"/>
      <c r="G6" s="187"/>
      <c r="H6" s="187"/>
      <c r="I6" s="187"/>
      <c r="J6" s="354" t="s">
        <v>174</v>
      </c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190"/>
      <c r="AA6" s="28"/>
      <c r="AB6" s="31"/>
    </row>
    <row r="7" spans="1:28" ht="9.75" customHeight="1">
      <c r="A7" s="28"/>
      <c r="B7" s="28"/>
      <c r="C7" s="187"/>
      <c r="D7" s="240"/>
      <c r="E7" s="240"/>
      <c r="F7" s="240"/>
      <c r="G7" s="240"/>
      <c r="H7" s="240"/>
      <c r="I7" s="240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190"/>
      <c r="AA7" s="28"/>
      <c r="AB7" s="31"/>
    </row>
    <row r="8" spans="1:28" ht="9.75" customHeight="1">
      <c r="A8" s="28"/>
      <c r="B8" s="28"/>
      <c r="C8" s="187"/>
      <c r="D8" s="241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3"/>
      <c r="Z8" s="187"/>
      <c r="AA8" s="28"/>
      <c r="AB8" s="28"/>
    </row>
    <row r="9" spans="1:28" ht="18.75" customHeight="1">
      <c r="A9" s="28"/>
      <c r="B9" s="28"/>
      <c r="C9" s="187"/>
      <c r="D9" s="244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245" t="s">
        <v>34</v>
      </c>
      <c r="S9" s="48"/>
      <c r="T9" s="142"/>
      <c r="U9" s="246"/>
      <c r="V9" s="142"/>
      <c r="W9" s="48"/>
      <c r="X9" s="48"/>
      <c r="Y9" s="247"/>
      <c r="Z9" s="187"/>
      <c r="AA9" s="28"/>
      <c r="AB9" s="28"/>
    </row>
    <row r="10" spans="1:28" ht="7.5" customHeight="1">
      <c r="A10" s="28"/>
      <c r="B10" s="28"/>
      <c r="C10" s="187"/>
      <c r="D10" s="244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247"/>
      <c r="Z10" s="187"/>
      <c r="AA10" s="28"/>
      <c r="AB10" s="28"/>
    </row>
    <row r="11" spans="1:28" ht="7.5" customHeight="1">
      <c r="A11" s="28"/>
      <c r="B11" s="28"/>
      <c r="C11" s="187"/>
      <c r="D11" s="244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247"/>
      <c r="Z11" s="187"/>
      <c r="AA11" s="28"/>
      <c r="AB11" s="28"/>
    </row>
    <row r="12" spans="1:28" ht="21" customHeight="1">
      <c r="A12" s="28"/>
      <c r="B12" s="28"/>
      <c r="C12" s="187"/>
      <c r="D12" s="244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2" t="s">
        <v>46</v>
      </c>
      <c r="P12" s="349"/>
      <c r="Q12" s="350"/>
      <c r="R12" s="350"/>
      <c r="S12" s="350"/>
      <c r="T12" s="350"/>
      <c r="U12" s="350"/>
      <c r="V12" s="350"/>
      <c r="W12" s="350"/>
      <c r="X12" s="351"/>
      <c r="Y12" s="247"/>
      <c r="Z12" s="187"/>
      <c r="AA12" s="28"/>
      <c r="AB12" s="28"/>
    </row>
    <row r="13" spans="1:28" ht="17.25" customHeight="1">
      <c r="A13" s="28"/>
      <c r="B13" s="28"/>
      <c r="C13" s="187"/>
      <c r="D13" s="244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247"/>
      <c r="Z13" s="187"/>
      <c r="AA13" s="28"/>
      <c r="AB13" s="28"/>
    </row>
    <row r="14" spans="1:28" ht="15" customHeight="1">
      <c r="A14" s="28"/>
      <c r="B14" s="28"/>
      <c r="C14" s="187"/>
      <c r="D14" s="244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33" t="s">
        <v>39</v>
      </c>
      <c r="Q14" s="33"/>
      <c r="R14" s="34"/>
      <c r="S14" s="34"/>
      <c r="T14" s="35"/>
      <c r="U14" s="35"/>
      <c r="V14" s="35"/>
      <c r="W14" s="35"/>
      <c r="X14" s="36"/>
      <c r="Y14" s="248"/>
      <c r="Z14" s="187"/>
      <c r="AA14" s="28"/>
      <c r="AB14" s="28"/>
    </row>
    <row r="15" spans="1:28" ht="12" customHeight="1">
      <c r="A15" s="28"/>
      <c r="B15" s="28"/>
      <c r="C15" s="187"/>
      <c r="D15" s="244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34"/>
      <c r="Q15" s="34"/>
      <c r="R15" s="34"/>
      <c r="S15" s="34"/>
      <c r="T15" s="34"/>
      <c r="U15" s="34"/>
      <c r="V15" s="34"/>
      <c r="W15" s="34"/>
      <c r="X15" s="37"/>
      <c r="Y15" s="249"/>
      <c r="Z15" s="187"/>
      <c r="AA15" s="28"/>
      <c r="AB15" s="28"/>
    </row>
    <row r="16" spans="1:28" ht="14.25" customHeight="1" thickBot="1">
      <c r="A16" s="28"/>
      <c r="B16" s="28"/>
      <c r="C16" s="187"/>
      <c r="D16" s="244"/>
      <c r="E16" s="335" t="s">
        <v>193</v>
      </c>
      <c r="F16" s="336"/>
      <c r="G16" s="337"/>
      <c r="H16" s="337"/>
      <c r="I16" s="337"/>
      <c r="J16" s="337"/>
      <c r="K16" s="337"/>
      <c r="L16" s="48"/>
      <c r="M16" s="48"/>
      <c r="N16" s="48"/>
      <c r="O16" s="48"/>
      <c r="P16" s="33" t="s">
        <v>40</v>
      </c>
      <c r="Q16" s="33"/>
      <c r="R16" s="38"/>
      <c r="S16" s="38"/>
      <c r="T16" s="35"/>
      <c r="U16" s="35"/>
      <c r="V16" s="35"/>
      <c r="W16" s="35"/>
      <c r="X16" s="36"/>
      <c r="Y16" s="248"/>
      <c r="Z16" s="187"/>
      <c r="AA16" s="28"/>
      <c r="AB16" s="28"/>
    </row>
    <row r="17" spans="1:28" ht="9.75" customHeight="1" thickTop="1">
      <c r="A17" s="28"/>
      <c r="B17" s="28"/>
      <c r="C17" s="187"/>
      <c r="D17" s="244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338" t="s">
        <v>43</v>
      </c>
      <c r="Q17" s="339"/>
      <c r="R17" s="339"/>
      <c r="S17" s="339"/>
      <c r="T17" s="339"/>
      <c r="U17" s="339"/>
      <c r="V17" s="339"/>
      <c r="W17" s="339"/>
      <c r="X17" s="339"/>
      <c r="Y17" s="248"/>
      <c r="Z17" s="187"/>
      <c r="AA17" s="28"/>
      <c r="AB17" s="28"/>
    </row>
    <row r="18" spans="1:28" ht="18.75" customHeight="1" thickBot="1">
      <c r="A18" s="28"/>
      <c r="B18" s="28"/>
      <c r="C18" s="187"/>
      <c r="D18" s="250"/>
      <c r="E18" s="251"/>
      <c r="F18" s="251"/>
      <c r="G18" s="251"/>
      <c r="H18" s="251"/>
      <c r="I18" s="251"/>
      <c r="J18" s="251"/>
      <c r="K18" s="251"/>
      <c r="L18" s="251"/>
      <c r="M18" s="251"/>
      <c r="N18" s="252"/>
      <c r="O18" s="259"/>
      <c r="P18" s="340"/>
      <c r="Q18" s="340"/>
      <c r="R18" s="340"/>
      <c r="S18" s="340"/>
      <c r="T18" s="340"/>
      <c r="U18" s="340"/>
      <c r="V18" s="340"/>
      <c r="W18" s="340"/>
      <c r="X18" s="340"/>
      <c r="Y18" s="253"/>
      <c r="Z18" s="187"/>
      <c r="AA18" s="28"/>
      <c r="AB18" s="28"/>
    </row>
    <row r="19" spans="1:28" ht="10.5" customHeight="1" thickTop="1">
      <c r="A19" s="28"/>
      <c r="B19" s="28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28"/>
      <c r="AB19" s="28"/>
    </row>
    <row r="20" spans="1:28" ht="4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24" customHeight="1">
      <c r="A21" s="28"/>
      <c r="B21" s="28"/>
      <c r="C21" s="341" t="s">
        <v>45</v>
      </c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28"/>
      <c r="AB21" s="28"/>
    </row>
    <row r="22" spans="1:28" ht="6.75" customHeight="1">
      <c r="A22" s="28"/>
      <c r="B22" s="28"/>
      <c r="C22" s="24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28"/>
      <c r="AB22" s="28"/>
    </row>
    <row r="23" spans="1:28" ht="17.25" customHeight="1">
      <c r="A23" s="28"/>
      <c r="B23" s="28"/>
      <c r="C23" s="24"/>
      <c r="D23" s="24"/>
      <c r="E23" s="24"/>
      <c r="F23" s="24"/>
      <c r="G23" s="24"/>
      <c r="H23" s="24"/>
      <c r="I23" s="78" t="s">
        <v>41</v>
      </c>
      <c r="J23" s="276"/>
      <c r="K23" s="276"/>
      <c r="L23" s="24"/>
      <c r="M23" s="291"/>
      <c r="N23" s="292"/>
      <c r="O23" s="293"/>
      <c r="P23" s="24"/>
      <c r="Q23" s="24"/>
      <c r="R23" s="24"/>
      <c r="S23" s="41"/>
      <c r="T23" s="276"/>
      <c r="U23" s="84"/>
      <c r="V23" s="291"/>
      <c r="W23" s="292"/>
      <c r="X23" s="293"/>
      <c r="Y23" s="24"/>
      <c r="Z23" s="24"/>
      <c r="AA23" s="28"/>
      <c r="AB23" s="28"/>
    </row>
    <row r="24" spans="1:28" ht="6.75" customHeight="1">
      <c r="A24" s="28"/>
      <c r="B24" s="28"/>
      <c r="C24" s="24"/>
      <c r="D24" s="24"/>
      <c r="E24" s="24"/>
      <c r="F24" s="42"/>
      <c r="G24" s="24"/>
      <c r="H24" s="24"/>
      <c r="I24" s="24"/>
      <c r="J24" s="24"/>
      <c r="K24" s="24"/>
      <c r="L24" s="24"/>
      <c r="M24" s="14"/>
      <c r="N24" s="24"/>
      <c r="O24" s="12"/>
      <c r="P24" s="12"/>
      <c r="Q24" s="24"/>
      <c r="R24" s="24"/>
      <c r="S24" s="24"/>
      <c r="T24" s="14"/>
      <c r="U24" s="12"/>
      <c r="V24" s="12"/>
      <c r="W24" s="12"/>
      <c r="X24" s="12"/>
      <c r="Y24" s="12"/>
      <c r="Z24" s="24"/>
      <c r="AA24" s="28"/>
      <c r="AB24" s="28"/>
    </row>
    <row r="25" spans="1:28" ht="18" customHeight="1" thickBot="1">
      <c r="A25" s="28"/>
      <c r="B25" s="2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3" t="s">
        <v>19</v>
      </c>
      <c r="N25" s="24"/>
      <c r="O25" s="143"/>
      <c r="P25" s="23" t="s">
        <v>9</v>
      </c>
      <c r="Q25" s="144"/>
      <c r="R25" s="42"/>
      <c r="S25" s="24"/>
      <c r="T25" s="13" t="s">
        <v>19</v>
      </c>
      <c r="U25" s="43"/>
      <c r="V25" s="143"/>
      <c r="W25" s="23" t="s">
        <v>9</v>
      </c>
      <c r="X25" s="12"/>
      <c r="Y25" s="23"/>
      <c r="Z25" s="24"/>
      <c r="AA25" s="28"/>
      <c r="AB25" s="28"/>
    </row>
    <row r="26" spans="1:28" ht="8.25" customHeight="1">
      <c r="A26" s="28"/>
      <c r="B26" s="2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4"/>
      <c r="N26" s="24"/>
      <c r="O26" s="12"/>
      <c r="P26" s="12"/>
      <c r="Q26" s="144"/>
      <c r="R26" s="42"/>
      <c r="S26" s="24"/>
      <c r="T26" s="14"/>
      <c r="U26" s="12"/>
      <c r="V26" s="12"/>
      <c r="W26" s="12"/>
      <c r="X26" s="12"/>
      <c r="Y26" s="12"/>
      <c r="Z26" s="24"/>
      <c r="AA26" s="28"/>
      <c r="AB26" s="28"/>
    </row>
    <row r="27" spans="1:28" ht="18" customHeight="1" thickBot="1">
      <c r="A27" s="28"/>
      <c r="B27" s="28"/>
      <c r="C27" s="24"/>
      <c r="D27" s="25"/>
      <c r="E27" s="343" t="s">
        <v>47</v>
      </c>
      <c r="F27" s="344"/>
      <c r="G27" s="344"/>
      <c r="H27" s="345"/>
      <c r="I27" s="24"/>
      <c r="J27" s="24"/>
      <c r="K27" s="24"/>
      <c r="L27" s="24"/>
      <c r="M27" s="13" t="s">
        <v>20</v>
      </c>
      <c r="N27" s="24"/>
      <c r="O27" s="145"/>
      <c r="P27" s="23" t="s">
        <v>9</v>
      </c>
      <c r="Q27" s="144"/>
      <c r="R27" s="42"/>
      <c r="S27" s="24"/>
      <c r="T27" s="13" t="s">
        <v>20</v>
      </c>
      <c r="U27" s="44"/>
      <c r="V27" s="145"/>
      <c r="W27" s="23" t="s">
        <v>9</v>
      </c>
      <c r="X27" s="12"/>
      <c r="Y27" s="12"/>
      <c r="Z27" s="24"/>
      <c r="AA27" s="28"/>
      <c r="AB27" s="28"/>
    </row>
    <row r="28" spans="1:28" ht="8.25" customHeight="1">
      <c r="A28" s="28"/>
      <c r="B28" s="28"/>
      <c r="C28" s="24"/>
      <c r="D28" s="24"/>
      <c r="E28" s="346"/>
      <c r="F28" s="347"/>
      <c r="G28" s="347"/>
      <c r="H28" s="348"/>
      <c r="I28" s="24"/>
      <c r="J28" s="24"/>
      <c r="K28" s="24"/>
      <c r="L28" s="24"/>
      <c r="M28" s="15"/>
      <c r="N28" s="24"/>
      <c r="O28" s="45"/>
      <c r="P28" s="46"/>
      <c r="Q28" s="144"/>
      <c r="R28" s="42"/>
      <c r="S28" s="24"/>
      <c r="T28" s="15"/>
      <c r="U28" s="46"/>
      <c r="V28" s="45"/>
      <c r="W28" s="25"/>
      <c r="X28" s="12"/>
      <c r="Y28" s="12"/>
      <c r="Z28" s="24"/>
      <c r="AA28" s="28"/>
      <c r="AB28" s="28"/>
    </row>
    <row r="29" spans="1:28" ht="18" customHeight="1" thickBot="1">
      <c r="A29" s="28"/>
      <c r="B29" s="28"/>
      <c r="C29" s="24"/>
      <c r="D29" s="24"/>
      <c r="E29" s="331" t="s">
        <v>194</v>
      </c>
      <c r="F29" s="146"/>
      <c r="G29" s="146"/>
      <c r="H29" s="147"/>
      <c r="I29" s="24"/>
      <c r="J29" s="24"/>
      <c r="K29" s="24"/>
      <c r="L29" s="24"/>
      <c r="M29" s="13" t="s">
        <v>21</v>
      </c>
      <c r="N29" s="24"/>
      <c r="O29" s="145"/>
      <c r="P29" s="23" t="s">
        <v>9</v>
      </c>
      <c r="Q29" s="144"/>
      <c r="R29" s="42"/>
      <c r="S29" s="24"/>
      <c r="T29" s="13" t="s">
        <v>21</v>
      </c>
      <c r="U29" s="44"/>
      <c r="V29" s="145"/>
      <c r="W29" s="23" t="s">
        <v>9</v>
      </c>
      <c r="X29" s="12"/>
      <c r="Y29" s="12"/>
      <c r="Z29" s="24"/>
      <c r="AA29" s="28"/>
      <c r="AB29" s="28"/>
    </row>
    <row r="30" spans="1:28" ht="8.25" customHeight="1">
      <c r="A30" s="28"/>
      <c r="B30" s="28"/>
      <c r="C30" s="24"/>
      <c r="D30" s="24"/>
      <c r="E30" s="332"/>
      <c r="F30" s="77"/>
      <c r="G30" s="77"/>
      <c r="H30" s="148"/>
      <c r="I30" s="24"/>
      <c r="J30" s="24"/>
      <c r="K30" s="24"/>
      <c r="L30" s="24"/>
      <c r="M30" s="15"/>
      <c r="N30" s="24"/>
      <c r="O30" s="45"/>
      <c r="P30" s="46"/>
      <c r="Q30" s="144"/>
      <c r="R30" s="42"/>
      <c r="S30" s="24"/>
      <c r="T30" s="15"/>
      <c r="U30" s="46"/>
      <c r="V30" s="45"/>
      <c r="W30" s="25"/>
      <c r="X30" s="12"/>
      <c r="Y30" s="12"/>
      <c r="Z30" s="24"/>
      <c r="AA30" s="28"/>
      <c r="AB30" s="28"/>
    </row>
    <row r="31" spans="1:28" ht="18" customHeight="1" thickBot="1">
      <c r="A31" s="28"/>
      <c r="B31" s="28"/>
      <c r="C31" s="24"/>
      <c r="D31" s="24"/>
      <c r="E31" s="149" t="s">
        <v>169</v>
      </c>
      <c r="F31" s="35"/>
      <c r="G31" s="150"/>
      <c r="H31" s="151"/>
      <c r="I31" s="24"/>
      <c r="J31" s="24"/>
      <c r="K31" s="24"/>
      <c r="L31" s="24"/>
      <c r="M31" s="13" t="s">
        <v>22</v>
      </c>
      <c r="N31" s="24"/>
      <c r="O31" s="145"/>
      <c r="P31" s="23" t="s">
        <v>9</v>
      </c>
      <c r="Q31" s="144"/>
      <c r="R31" s="42"/>
      <c r="S31" s="24"/>
      <c r="T31" s="13" t="s">
        <v>22</v>
      </c>
      <c r="U31" s="44"/>
      <c r="V31" s="145"/>
      <c r="W31" s="23"/>
      <c r="X31" s="12"/>
      <c r="Y31" s="12"/>
      <c r="Z31" s="24"/>
      <c r="AA31" s="28"/>
      <c r="AB31" s="28"/>
    </row>
    <row r="32" spans="1:28" ht="8.25" customHeight="1">
      <c r="A32" s="28"/>
      <c r="B32" s="28"/>
      <c r="C32" s="24"/>
      <c r="D32" s="24"/>
      <c r="E32" s="152"/>
      <c r="F32" s="48"/>
      <c r="G32" s="48"/>
      <c r="H32" s="153"/>
      <c r="I32" s="24"/>
      <c r="J32" s="24"/>
      <c r="K32" s="24"/>
      <c r="L32" s="24"/>
      <c r="M32" s="15"/>
      <c r="N32" s="24"/>
      <c r="O32" s="45"/>
      <c r="P32" s="46"/>
      <c r="Q32" s="144"/>
      <c r="R32" s="42"/>
      <c r="S32" s="24"/>
      <c r="T32" s="15"/>
      <c r="U32" s="46"/>
      <c r="V32" s="45"/>
      <c r="W32" s="25"/>
      <c r="X32" s="12"/>
      <c r="Y32" s="12"/>
      <c r="Z32" s="24"/>
      <c r="AA32" s="28"/>
      <c r="AB32" s="28"/>
    </row>
    <row r="33" spans="1:28" ht="18" customHeight="1" thickBot="1">
      <c r="A33" s="28"/>
      <c r="B33" s="28"/>
      <c r="C33" s="24"/>
      <c r="D33" s="24"/>
      <c r="E33" s="149" t="s">
        <v>170</v>
      </c>
      <c r="F33" s="35"/>
      <c r="G33" s="150"/>
      <c r="H33" s="151"/>
      <c r="I33" s="24"/>
      <c r="J33" s="24"/>
      <c r="K33" s="24"/>
      <c r="L33" s="24"/>
      <c r="M33" s="13" t="s">
        <v>23</v>
      </c>
      <c r="N33" s="24"/>
      <c r="O33" s="145"/>
      <c r="P33" s="23" t="s">
        <v>9</v>
      </c>
      <c r="Q33" s="144"/>
      <c r="R33" s="42"/>
      <c r="S33" s="24"/>
      <c r="T33" s="13" t="s">
        <v>23</v>
      </c>
      <c r="U33" s="44"/>
      <c r="V33" s="145"/>
      <c r="W33" s="23" t="s">
        <v>9</v>
      </c>
      <c r="X33" s="12"/>
      <c r="Y33" s="12"/>
      <c r="Z33" s="24"/>
      <c r="AA33" s="28"/>
      <c r="AB33" s="28"/>
    </row>
    <row r="34" spans="1:28" ht="8.25" customHeight="1">
      <c r="A34" s="28"/>
      <c r="B34" s="28"/>
      <c r="C34" s="24"/>
      <c r="D34" s="42"/>
      <c r="E34" s="154"/>
      <c r="F34" s="48"/>
      <c r="G34" s="48"/>
      <c r="H34" s="153"/>
      <c r="I34" s="24"/>
      <c r="J34" s="24"/>
      <c r="K34" s="24"/>
      <c r="L34" s="24"/>
      <c r="M34" s="16"/>
      <c r="N34" s="24"/>
      <c r="O34" s="47"/>
      <c r="P34" s="46"/>
      <c r="Q34" s="144"/>
      <c r="R34" s="42"/>
      <c r="S34" s="24"/>
      <c r="T34" s="21"/>
      <c r="U34" s="46"/>
      <c r="V34" s="47"/>
      <c r="W34" s="25"/>
      <c r="X34" s="12"/>
      <c r="Y34" s="12"/>
      <c r="Z34" s="24"/>
      <c r="AA34" s="28"/>
      <c r="AB34" s="28"/>
    </row>
    <row r="35" spans="1:28" ht="18" customHeight="1">
      <c r="A35" s="28"/>
      <c r="B35" s="28"/>
      <c r="C35" s="24"/>
      <c r="D35" s="155"/>
      <c r="E35" s="149" t="s">
        <v>171</v>
      </c>
      <c r="F35" s="35"/>
      <c r="G35" s="156"/>
      <c r="H35" s="153"/>
      <c r="I35" s="24"/>
      <c r="J35" s="24"/>
      <c r="K35" s="24"/>
      <c r="L35" s="24"/>
      <c r="M35" s="13"/>
      <c r="N35" s="24"/>
      <c r="O35" s="24"/>
      <c r="P35" s="23"/>
      <c r="Q35" s="144"/>
      <c r="R35" s="42"/>
      <c r="S35" s="24"/>
      <c r="T35" s="13"/>
      <c r="U35" s="44"/>
      <c r="V35" s="24"/>
      <c r="W35" s="23"/>
      <c r="X35" s="12"/>
      <c r="Y35" s="12"/>
      <c r="Z35" s="24"/>
      <c r="AA35" s="28"/>
      <c r="AB35" s="28"/>
    </row>
    <row r="36" spans="1:28" ht="8.25" customHeight="1">
      <c r="A36" s="28"/>
      <c r="B36" s="28"/>
      <c r="C36" s="24"/>
      <c r="D36" s="157"/>
      <c r="E36" s="154"/>
      <c r="F36" s="48"/>
      <c r="G36" s="48"/>
      <c r="H36" s="153"/>
      <c r="I36" s="24"/>
      <c r="J36" s="24"/>
      <c r="K36" s="24"/>
      <c r="L36" s="24"/>
      <c r="M36" s="16"/>
      <c r="N36" s="24"/>
      <c r="O36" s="47"/>
      <c r="P36" s="46"/>
      <c r="Q36" s="144"/>
      <c r="R36" s="42"/>
      <c r="S36" s="24"/>
      <c r="T36" s="21"/>
      <c r="U36" s="46"/>
      <c r="V36" s="46"/>
      <c r="W36" s="25"/>
      <c r="X36" s="12"/>
      <c r="Y36" s="12"/>
      <c r="Z36" s="24"/>
      <c r="AA36" s="28"/>
      <c r="AB36" s="28"/>
    </row>
    <row r="37" spans="1:28" ht="18" customHeight="1" thickBot="1">
      <c r="A37" s="28"/>
      <c r="B37" s="28"/>
      <c r="C37" s="24"/>
      <c r="D37" s="42"/>
      <c r="E37" s="24"/>
      <c r="F37" s="24"/>
      <c r="G37" s="24"/>
      <c r="H37" s="24"/>
      <c r="I37" s="24"/>
      <c r="J37" s="24"/>
      <c r="K37" s="24"/>
      <c r="L37" s="24"/>
      <c r="M37" s="17" t="s">
        <v>48</v>
      </c>
      <c r="N37" s="24"/>
      <c r="O37" s="158"/>
      <c r="P37" s="26" t="s">
        <v>9</v>
      </c>
      <c r="Q37" s="144"/>
      <c r="R37" s="42"/>
      <c r="S37" s="24"/>
      <c r="T37" s="17" t="s">
        <v>48</v>
      </c>
      <c r="U37" s="24"/>
      <c r="V37" s="158"/>
      <c r="W37" s="26" t="s">
        <v>9</v>
      </c>
      <c r="X37" s="24"/>
      <c r="Y37" s="24"/>
      <c r="Z37" s="24"/>
      <c r="AA37" s="28"/>
      <c r="AB37" s="28"/>
    </row>
    <row r="38" spans="1:28" ht="8.25" customHeight="1">
      <c r="A38" s="28"/>
      <c r="B38" s="28"/>
      <c r="C38" s="24"/>
      <c r="D38" s="42"/>
      <c r="E38" s="159"/>
      <c r="F38" s="160"/>
      <c r="G38" s="160"/>
      <c r="H38" s="161"/>
      <c r="I38" s="24"/>
      <c r="J38" s="24"/>
      <c r="K38" s="24"/>
      <c r="L38" s="24"/>
      <c r="M38" s="18"/>
      <c r="N38" s="24"/>
      <c r="O38" s="49"/>
      <c r="P38" s="46"/>
      <c r="Q38" s="144"/>
      <c r="R38" s="42"/>
      <c r="S38" s="24"/>
      <c r="T38" s="22"/>
      <c r="U38" s="46"/>
      <c r="V38" s="50"/>
      <c r="W38" s="25"/>
      <c r="X38" s="12"/>
      <c r="Y38" s="12"/>
      <c r="Z38" s="24"/>
      <c r="AA38" s="28"/>
      <c r="AB38" s="28"/>
    </row>
    <row r="39" spans="1:28" ht="18" customHeight="1" thickBot="1">
      <c r="A39" s="28"/>
      <c r="B39" s="28"/>
      <c r="C39" s="24"/>
      <c r="D39" s="42"/>
      <c r="E39" s="149" t="s">
        <v>172</v>
      </c>
      <c r="F39" s="35"/>
      <c r="G39" s="150"/>
      <c r="H39" s="153"/>
      <c r="I39" s="24"/>
      <c r="J39" s="24"/>
      <c r="K39" s="24"/>
      <c r="L39" s="24"/>
      <c r="M39" s="17" t="s">
        <v>49</v>
      </c>
      <c r="N39" s="24"/>
      <c r="O39" s="158"/>
      <c r="P39" s="26" t="s">
        <v>9</v>
      </c>
      <c r="Q39" s="144"/>
      <c r="R39" s="42"/>
      <c r="S39" s="24"/>
      <c r="T39" s="17" t="s">
        <v>49</v>
      </c>
      <c r="U39" s="24"/>
      <c r="V39" s="158"/>
      <c r="W39" s="26" t="s">
        <v>9</v>
      </c>
      <c r="X39" s="24"/>
      <c r="Y39" s="24"/>
      <c r="Z39" s="24"/>
      <c r="AA39" s="28"/>
      <c r="AB39" s="28"/>
    </row>
    <row r="40" spans="1:28" ht="6" customHeight="1" thickBot="1">
      <c r="A40" s="28"/>
      <c r="B40" s="28"/>
      <c r="C40" s="24"/>
      <c r="D40" s="42"/>
      <c r="E40" s="162"/>
      <c r="F40" s="163"/>
      <c r="G40" s="163"/>
      <c r="H40" s="164"/>
      <c r="I40" s="24"/>
      <c r="J40" s="24"/>
      <c r="K40" s="24"/>
      <c r="L40" s="24"/>
      <c r="M40" s="19"/>
      <c r="N40" s="24"/>
      <c r="O40" s="19"/>
      <c r="P40" s="19"/>
      <c r="Q40" s="144"/>
      <c r="R40" s="42"/>
      <c r="S40" s="24"/>
      <c r="T40" s="19"/>
      <c r="U40" s="19"/>
      <c r="V40" s="19"/>
      <c r="W40" s="19"/>
      <c r="X40" s="19"/>
      <c r="Y40" s="19"/>
      <c r="Z40" s="24"/>
      <c r="AA40" s="28"/>
      <c r="AB40" s="28"/>
    </row>
    <row r="41" spans="1:28" ht="16.5" customHeight="1" thickTop="1">
      <c r="A41" s="28"/>
      <c r="B41" s="28"/>
      <c r="C41" s="24"/>
      <c r="D41" s="74"/>
      <c r="E41" s="24"/>
      <c r="F41" s="24"/>
      <c r="G41" s="24"/>
      <c r="H41" s="24"/>
      <c r="I41" s="24"/>
      <c r="J41" s="24"/>
      <c r="K41" s="24"/>
      <c r="L41" s="24"/>
      <c r="M41" s="20"/>
      <c r="N41" s="24"/>
      <c r="O41" s="76" t="str">
        <f>IF(O37&gt;0.997*$G31,"Guindant est trop grand ou P trop petit","")</f>
        <v/>
      </c>
      <c r="P41" s="183"/>
      <c r="Q41" s="42"/>
      <c r="R41" s="42"/>
      <c r="S41" s="24"/>
      <c r="T41" s="20"/>
      <c r="U41" s="24"/>
      <c r="V41" s="75"/>
      <c r="W41" s="27"/>
      <c r="X41" s="76" t="str">
        <f>IF(V37&gt;0.997*$G31,"Guindant est trop grand ou P trop petit","")</f>
        <v/>
      </c>
      <c r="Y41" s="27"/>
      <c r="Z41" s="24"/>
      <c r="AA41" s="28"/>
      <c r="AB41" s="28"/>
    </row>
    <row r="42" spans="1:28" ht="4.5" customHeight="1">
      <c r="A42" s="28"/>
      <c r="B42" s="28"/>
      <c r="C42" s="24"/>
      <c r="D42" s="74"/>
      <c r="E42" s="24"/>
      <c r="F42" s="24"/>
      <c r="G42" s="24"/>
      <c r="H42" s="24"/>
      <c r="I42" s="24"/>
      <c r="J42" s="24"/>
      <c r="K42" s="24"/>
      <c r="L42" s="24"/>
      <c r="M42" s="20"/>
      <c r="N42" s="24"/>
      <c r="O42" s="76"/>
      <c r="P42" s="183"/>
      <c r="Q42" s="42"/>
      <c r="R42" s="42"/>
      <c r="S42" s="24"/>
      <c r="T42" s="20"/>
      <c r="U42" s="24"/>
      <c r="V42" s="75"/>
      <c r="W42" s="27"/>
      <c r="X42" s="76"/>
      <c r="Y42" s="27"/>
      <c r="Z42" s="24"/>
      <c r="AA42" s="28"/>
      <c r="AB42" s="28"/>
    </row>
    <row r="43" spans="1:28" ht="16.5" customHeight="1" thickBot="1">
      <c r="A43" s="28"/>
      <c r="B43" s="28"/>
      <c r="C43" s="24"/>
      <c r="D43" s="74"/>
      <c r="E43" s="24"/>
      <c r="F43" s="24"/>
      <c r="G43" s="24"/>
      <c r="H43" s="24"/>
      <c r="I43" s="24"/>
      <c r="J43" s="24"/>
      <c r="K43" s="24"/>
      <c r="L43" s="24"/>
      <c r="M43" s="20"/>
      <c r="N43" s="24"/>
      <c r="O43" s="90" t="str">
        <f>IF(O39&gt;0.995*$G33,"Bordure est trop grande ou E trop petit","")</f>
        <v/>
      </c>
      <c r="P43" s="183"/>
      <c r="Q43" s="42"/>
      <c r="R43" s="42"/>
      <c r="S43" s="24"/>
      <c r="T43" s="20"/>
      <c r="U43" s="24"/>
      <c r="V43" s="76"/>
      <c r="W43" s="27"/>
      <c r="X43" s="90" t="str">
        <f>IF(V39&gt;0.995*$G33,"Bordure est trop grande ou E trop petit","")</f>
        <v/>
      </c>
      <c r="Y43" s="27"/>
      <c r="Z43" s="24"/>
      <c r="AA43" s="28"/>
      <c r="AB43" s="28"/>
    </row>
    <row r="44" spans="1:28" ht="18" customHeight="1">
      <c r="A44" s="28"/>
      <c r="B44" s="28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0" t="s">
        <v>42</v>
      </c>
      <c r="N44" s="24"/>
      <c r="O44" s="186" t="str">
        <f>IF(OR($G31="",$G33="",O25="",O27="",O29="",O31="",O33=""),"",ROUND($G31/8*($G33+2*O33+2*O31+1.5*O29+O27+0.5*O25),2))</f>
        <v/>
      </c>
      <c r="P44" s="27" t="s">
        <v>44</v>
      </c>
      <c r="Q44" s="144"/>
      <c r="R44" s="42"/>
      <c r="S44" s="24"/>
      <c r="T44" s="20" t="s">
        <v>42</v>
      </c>
      <c r="U44" s="44"/>
      <c r="V44" s="186" t="str">
        <f>IF(OR($G31="",$G33="",V25="",V27="",V29="",V31="",V33=""),"",ROUND($G31/8*($G33+2*V33+2*V31+1.5*V29+V27+0.5*V25),2))</f>
        <v/>
      </c>
      <c r="W44" s="27" t="s">
        <v>44</v>
      </c>
      <c r="X44" s="12"/>
      <c r="Y44" s="12"/>
      <c r="Z44" s="24"/>
      <c r="AA44" s="28"/>
      <c r="AB44" s="28"/>
    </row>
    <row r="45" spans="1:28" ht="4.5" customHeight="1">
      <c r="A45" s="28"/>
      <c r="B45" s="28"/>
      <c r="C45" s="24"/>
      <c r="D45" s="74"/>
      <c r="E45" s="24"/>
      <c r="F45" s="24"/>
      <c r="G45" s="24"/>
      <c r="H45" s="24"/>
      <c r="I45" s="24"/>
      <c r="J45" s="24"/>
      <c r="K45" s="24"/>
      <c r="L45" s="24"/>
      <c r="M45" s="20"/>
      <c r="N45" s="24"/>
      <c r="O45" s="75"/>
      <c r="P45" s="27"/>
      <c r="Q45" s="42"/>
      <c r="R45" s="42"/>
      <c r="S45" s="24"/>
      <c r="T45" s="20"/>
      <c r="U45" s="24"/>
      <c r="V45" s="75"/>
      <c r="W45" s="27"/>
      <c r="X45" s="75"/>
      <c r="Y45" s="27"/>
      <c r="Z45" s="24"/>
      <c r="AA45" s="28"/>
      <c r="AB45" s="28"/>
    </row>
    <row r="46" spans="1:28" ht="9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8.75" customHeight="1">
      <c r="A47" s="28"/>
      <c r="B47" s="295" t="s">
        <v>177</v>
      </c>
      <c r="C47" s="333" t="s">
        <v>175</v>
      </c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297" t="s">
        <v>177</v>
      </c>
      <c r="AB47" s="51"/>
    </row>
    <row r="48" spans="1:28" ht="9.75" customHeight="1">
      <c r="A48" s="28"/>
      <c r="B48" s="295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297"/>
      <c r="AB48" s="28"/>
    </row>
    <row r="49" spans="1:28" ht="17.25" customHeight="1">
      <c r="A49" s="28"/>
      <c r="B49" s="295"/>
      <c r="C49" s="192"/>
      <c r="D49" s="193"/>
      <c r="E49" s="276"/>
      <c r="F49" s="196"/>
      <c r="G49" s="291"/>
      <c r="H49" s="292"/>
      <c r="I49" s="293"/>
      <c r="J49" s="294"/>
      <c r="K49" s="234"/>
      <c r="L49" s="195"/>
      <c r="M49" s="276"/>
      <c r="N49" s="196"/>
      <c r="O49" s="291"/>
      <c r="P49" s="292"/>
      <c r="Q49" s="293"/>
      <c r="R49" s="237"/>
      <c r="S49" s="195"/>
      <c r="T49" s="276"/>
      <c r="U49" s="196"/>
      <c r="V49" s="291"/>
      <c r="W49" s="292"/>
      <c r="X49" s="293"/>
      <c r="Y49" s="196"/>
      <c r="Z49" s="233"/>
      <c r="AA49" s="297"/>
      <c r="AB49" s="54"/>
    </row>
    <row r="50" spans="1:28" ht="6" customHeight="1">
      <c r="A50" s="28"/>
      <c r="B50" s="295"/>
      <c r="C50" s="192"/>
      <c r="D50" s="193"/>
      <c r="E50" s="193"/>
      <c r="F50" s="193"/>
      <c r="G50" s="193"/>
      <c r="H50" s="193"/>
      <c r="I50" s="193"/>
      <c r="J50" s="193"/>
      <c r="K50" s="239"/>
      <c r="L50" s="195"/>
      <c r="M50" s="193"/>
      <c r="N50" s="193"/>
      <c r="O50" s="193"/>
      <c r="P50" s="193"/>
      <c r="Q50" s="193"/>
      <c r="R50" s="238"/>
      <c r="S50" s="195"/>
      <c r="T50" s="193"/>
      <c r="U50" s="193"/>
      <c r="V50" s="193"/>
      <c r="W50" s="193"/>
      <c r="X50" s="193"/>
      <c r="Y50" s="193"/>
      <c r="Z50" s="223"/>
      <c r="AA50" s="297"/>
      <c r="AB50" s="54"/>
    </row>
    <row r="51" spans="1:28" ht="17.25" customHeight="1">
      <c r="A51" s="28"/>
      <c r="B51" s="295"/>
      <c r="C51" s="192"/>
      <c r="D51" s="193"/>
      <c r="E51" s="193"/>
      <c r="F51" s="193"/>
      <c r="G51" s="230" t="s">
        <v>179</v>
      </c>
      <c r="H51" s="196"/>
      <c r="I51" s="196"/>
      <c r="J51" s="196"/>
      <c r="K51" s="260"/>
      <c r="L51" s="195"/>
      <c r="M51" s="193"/>
      <c r="N51" s="193"/>
      <c r="O51" s="217" t="s">
        <v>179</v>
      </c>
      <c r="P51" s="196"/>
      <c r="Q51" s="196"/>
      <c r="R51" s="261"/>
      <c r="S51" s="195"/>
      <c r="T51" s="193"/>
      <c r="U51" s="193"/>
      <c r="V51" s="230" t="s">
        <v>81</v>
      </c>
      <c r="W51" s="196"/>
      <c r="X51" s="196"/>
      <c r="Y51" s="225">
        <v>1</v>
      </c>
      <c r="Z51" s="261"/>
      <c r="AA51" s="297"/>
      <c r="AB51" s="54"/>
    </row>
    <row r="52" spans="1:28" ht="6.75" customHeight="1">
      <c r="A52" s="28"/>
      <c r="B52" s="295"/>
      <c r="C52" s="192"/>
      <c r="D52" s="193"/>
      <c r="E52" s="196"/>
      <c r="F52" s="196"/>
      <c r="G52" s="192"/>
      <c r="H52" s="196"/>
      <c r="I52" s="196"/>
      <c r="J52" s="196"/>
      <c r="K52" s="239"/>
      <c r="L52" s="195"/>
      <c r="M52" s="196"/>
      <c r="N52" s="196"/>
      <c r="O52" s="196"/>
      <c r="P52" s="196"/>
      <c r="Q52" s="196"/>
      <c r="R52" s="223"/>
      <c r="S52" s="195"/>
      <c r="T52" s="196"/>
      <c r="U52" s="196"/>
      <c r="V52" s="196"/>
      <c r="W52" s="196"/>
      <c r="X52" s="196"/>
      <c r="Y52" s="196"/>
      <c r="Z52" s="233"/>
      <c r="AA52" s="297"/>
      <c r="AB52" s="55"/>
    </row>
    <row r="53" spans="1:28" ht="18" customHeight="1" thickBot="1">
      <c r="A53" s="28"/>
      <c r="B53" s="295"/>
      <c r="C53" s="192"/>
      <c r="D53" s="193"/>
      <c r="E53" s="214" t="s">
        <v>26</v>
      </c>
      <c r="F53" s="207"/>
      <c r="G53" s="145"/>
      <c r="H53" s="302" t="s">
        <v>9</v>
      </c>
      <c r="I53" s="303"/>
      <c r="J53" s="222"/>
      <c r="K53" s="232"/>
      <c r="L53" s="195"/>
      <c r="M53" s="214" t="s">
        <v>26</v>
      </c>
      <c r="N53" s="207"/>
      <c r="O53" s="145"/>
      <c r="P53" s="302" t="s">
        <v>9</v>
      </c>
      <c r="Q53" s="303"/>
      <c r="R53" s="227"/>
      <c r="S53" s="195"/>
      <c r="T53" s="214" t="s">
        <v>26</v>
      </c>
      <c r="U53" s="207"/>
      <c r="V53" s="145"/>
      <c r="W53" s="302" t="s">
        <v>9</v>
      </c>
      <c r="X53" s="303"/>
      <c r="Y53" s="227"/>
      <c r="Z53" s="196"/>
      <c r="AA53" s="297"/>
      <c r="AB53" s="56"/>
    </row>
    <row r="54" spans="1:28" ht="8.25" customHeight="1">
      <c r="A54" s="28"/>
      <c r="B54" s="295"/>
      <c r="C54" s="192"/>
      <c r="D54" s="193"/>
      <c r="E54" s="196"/>
      <c r="F54" s="196"/>
      <c r="G54" s="196"/>
      <c r="H54" s="196"/>
      <c r="I54" s="196"/>
      <c r="J54" s="223"/>
      <c r="K54" s="196"/>
      <c r="L54" s="195"/>
      <c r="M54" s="196"/>
      <c r="N54" s="196"/>
      <c r="O54" s="196"/>
      <c r="P54" s="196"/>
      <c r="Q54" s="196"/>
      <c r="R54" s="223"/>
      <c r="S54" s="195"/>
      <c r="T54" s="196"/>
      <c r="U54" s="196"/>
      <c r="V54" s="196"/>
      <c r="W54" s="196"/>
      <c r="X54" s="196"/>
      <c r="Y54" s="223"/>
      <c r="Z54" s="196"/>
      <c r="AA54" s="297"/>
      <c r="AB54" s="55"/>
    </row>
    <row r="55" spans="1:28" ht="18" customHeight="1" thickBot="1">
      <c r="A55" s="28"/>
      <c r="B55" s="295"/>
      <c r="C55" s="192"/>
      <c r="D55" s="193"/>
      <c r="E55" s="214" t="s">
        <v>27</v>
      </c>
      <c r="F55" s="200"/>
      <c r="G55" s="145"/>
      <c r="H55" s="302" t="s">
        <v>9</v>
      </c>
      <c r="I55" s="303"/>
      <c r="J55" s="222">
        <f>0.125*G63</f>
        <v>0</v>
      </c>
      <c r="K55" s="197"/>
      <c r="L55" s="198"/>
      <c r="M55" s="214" t="s">
        <v>27</v>
      </c>
      <c r="N55" s="200"/>
      <c r="O55" s="145"/>
      <c r="P55" s="302" t="s">
        <v>9</v>
      </c>
      <c r="Q55" s="303"/>
      <c r="R55" s="222">
        <f>0.125*O63</f>
        <v>0</v>
      </c>
      <c r="S55" s="198"/>
      <c r="T55" s="214" t="s">
        <v>27</v>
      </c>
      <c r="U55" s="200"/>
      <c r="V55" s="145"/>
      <c r="W55" s="302" t="s">
        <v>9</v>
      </c>
      <c r="X55" s="303"/>
      <c r="Y55" s="222">
        <f>0.125*V63</f>
        <v>0</v>
      </c>
      <c r="Z55" s="211"/>
      <c r="AA55" s="297"/>
      <c r="AB55" s="56"/>
    </row>
    <row r="56" spans="1:28" ht="8.25" customHeight="1">
      <c r="A56" s="28"/>
      <c r="B56" s="295"/>
      <c r="C56" s="192"/>
      <c r="D56" s="193"/>
      <c r="E56" s="200"/>
      <c r="F56" s="200"/>
      <c r="G56" s="200"/>
      <c r="H56" s="200"/>
      <c r="I56" s="213"/>
      <c r="J56" s="222"/>
      <c r="K56" s="197"/>
      <c r="L56" s="199"/>
      <c r="M56" s="200"/>
      <c r="N56" s="200"/>
      <c r="O56" s="200"/>
      <c r="P56" s="200"/>
      <c r="Q56" s="213"/>
      <c r="R56" s="222"/>
      <c r="S56" s="199"/>
      <c r="T56" s="200"/>
      <c r="U56" s="200"/>
      <c r="V56" s="200"/>
      <c r="W56" s="200"/>
      <c r="X56" s="213"/>
      <c r="Y56" s="222"/>
      <c r="Z56" s="212"/>
      <c r="AA56" s="297"/>
      <c r="AB56" s="61"/>
    </row>
    <row r="57" spans="1:28" ht="18" customHeight="1" thickBot="1">
      <c r="A57" s="28"/>
      <c r="B57" s="295"/>
      <c r="C57" s="192"/>
      <c r="D57" s="193"/>
      <c r="E57" s="214" t="s">
        <v>84</v>
      </c>
      <c r="F57" s="200"/>
      <c r="G57" s="145"/>
      <c r="H57" s="302" t="s">
        <v>9</v>
      </c>
      <c r="I57" s="303"/>
      <c r="J57" s="222">
        <f>0.25*G63</f>
        <v>0</v>
      </c>
      <c r="K57" s="197"/>
      <c r="L57" s="198"/>
      <c r="M57" s="214" t="s">
        <v>84</v>
      </c>
      <c r="N57" s="200"/>
      <c r="O57" s="145"/>
      <c r="P57" s="302" t="s">
        <v>9</v>
      </c>
      <c r="Q57" s="303"/>
      <c r="R57" s="222">
        <f>0.25*O63</f>
        <v>0</v>
      </c>
      <c r="S57" s="198"/>
      <c r="T57" s="214" t="s">
        <v>84</v>
      </c>
      <c r="U57" s="200"/>
      <c r="V57" s="145"/>
      <c r="W57" s="302" t="s">
        <v>9</v>
      </c>
      <c r="X57" s="303"/>
      <c r="Y57" s="222">
        <f>0.25*V63</f>
        <v>0</v>
      </c>
      <c r="Z57" s="211"/>
      <c r="AA57" s="297"/>
      <c r="AB57" s="56"/>
    </row>
    <row r="58" spans="1:28" ht="8.25" customHeight="1">
      <c r="A58" s="28"/>
      <c r="B58" s="295"/>
      <c r="C58" s="192"/>
      <c r="D58" s="193"/>
      <c r="E58" s="200"/>
      <c r="F58" s="200"/>
      <c r="G58" s="200"/>
      <c r="H58" s="200"/>
      <c r="I58" s="213"/>
      <c r="J58" s="222"/>
      <c r="K58" s="197"/>
      <c r="L58" s="199"/>
      <c r="M58" s="200"/>
      <c r="N58" s="200"/>
      <c r="O58" s="200"/>
      <c r="P58" s="200"/>
      <c r="Q58" s="213"/>
      <c r="R58" s="222"/>
      <c r="S58" s="199"/>
      <c r="T58" s="200"/>
      <c r="U58" s="200"/>
      <c r="V58" s="200"/>
      <c r="W58" s="200"/>
      <c r="X58" s="213"/>
      <c r="Y58" s="222"/>
      <c r="Z58" s="212"/>
      <c r="AA58" s="297"/>
      <c r="AB58" s="61"/>
    </row>
    <row r="59" spans="1:28" ht="18" customHeight="1" thickBot="1">
      <c r="A59" s="28"/>
      <c r="B59" s="295"/>
      <c r="C59" s="192"/>
      <c r="D59" s="193"/>
      <c r="E59" s="214" t="s">
        <v>28</v>
      </c>
      <c r="F59" s="200"/>
      <c r="G59" s="145"/>
      <c r="H59" s="302" t="s">
        <v>9</v>
      </c>
      <c r="I59" s="303"/>
      <c r="J59" s="224">
        <f>0.5*G63</f>
        <v>0</v>
      </c>
      <c r="K59" s="200"/>
      <c r="L59" s="201"/>
      <c r="M59" s="214" t="s">
        <v>28</v>
      </c>
      <c r="N59" s="200"/>
      <c r="O59" s="145"/>
      <c r="P59" s="302" t="s">
        <v>9</v>
      </c>
      <c r="Q59" s="303"/>
      <c r="R59" s="224">
        <f>0.5*O63</f>
        <v>0</v>
      </c>
      <c r="S59" s="201"/>
      <c r="T59" s="214" t="s">
        <v>28</v>
      </c>
      <c r="U59" s="200"/>
      <c r="V59" s="145"/>
      <c r="W59" s="302" t="s">
        <v>9</v>
      </c>
      <c r="X59" s="303"/>
      <c r="Y59" s="224">
        <f>0.5*V63</f>
        <v>0</v>
      </c>
      <c r="Z59" s="192"/>
      <c r="AA59" s="297"/>
      <c r="AB59" s="56"/>
    </row>
    <row r="60" spans="1:28" ht="8.25" customHeight="1">
      <c r="A60" s="28"/>
      <c r="B60" s="295"/>
      <c r="C60" s="192"/>
      <c r="D60" s="193"/>
      <c r="E60" s="202"/>
      <c r="F60" s="202"/>
      <c r="G60" s="202"/>
      <c r="H60" s="202"/>
      <c r="I60" s="202"/>
      <c r="J60" s="225"/>
      <c r="K60" s="202"/>
      <c r="L60" s="203"/>
      <c r="M60" s="202"/>
      <c r="N60" s="202"/>
      <c r="O60" s="202"/>
      <c r="P60" s="202"/>
      <c r="Q60" s="202"/>
      <c r="R60" s="225"/>
      <c r="S60" s="203"/>
      <c r="T60" s="202"/>
      <c r="U60" s="202"/>
      <c r="V60" s="202"/>
      <c r="W60" s="202"/>
      <c r="X60" s="202"/>
      <c r="Y60" s="225"/>
      <c r="Z60" s="202"/>
      <c r="AA60" s="297"/>
      <c r="AB60" s="63"/>
    </row>
    <row r="61" spans="1:28" ht="18" customHeight="1" thickBot="1">
      <c r="A61" s="28"/>
      <c r="B61" s="295"/>
      <c r="C61" s="192"/>
      <c r="D61" s="193"/>
      <c r="E61" s="214" t="s">
        <v>29</v>
      </c>
      <c r="F61" s="208"/>
      <c r="G61" s="145"/>
      <c r="H61" s="302" t="s">
        <v>9</v>
      </c>
      <c r="I61" s="303"/>
      <c r="J61" s="226">
        <f>0.75*G63</f>
        <v>0</v>
      </c>
      <c r="K61" s="204"/>
      <c r="L61" s="205"/>
      <c r="M61" s="214" t="s">
        <v>29</v>
      </c>
      <c r="N61" s="208"/>
      <c r="O61" s="145"/>
      <c r="P61" s="302" t="s">
        <v>9</v>
      </c>
      <c r="Q61" s="303"/>
      <c r="R61" s="226">
        <f>0.75*O63</f>
        <v>0</v>
      </c>
      <c r="S61" s="205"/>
      <c r="T61" s="214" t="s">
        <v>29</v>
      </c>
      <c r="U61" s="208"/>
      <c r="V61" s="145"/>
      <c r="W61" s="302" t="s">
        <v>9</v>
      </c>
      <c r="X61" s="303"/>
      <c r="Y61" s="226">
        <f>0.75*V63</f>
        <v>0</v>
      </c>
      <c r="Z61" s="204"/>
      <c r="AA61" s="297"/>
      <c r="AB61" s="56"/>
    </row>
    <row r="62" spans="1:28" ht="8.25" customHeight="1">
      <c r="A62" s="28"/>
      <c r="B62" s="295"/>
      <c r="C62" s="192"/>
      <c r="D62" s="194"/>
      <c r="E62" s="202"/>
      <c r="F62" s="202"/>
      <c r="G62" s="202"/>
      <c r="H62" s="202"/>
      <c r="I62" s="202"/>
      <c r="J62" s="225"/>
      <c r="K62" s="202"/>
      <c r="L62" s="203"/>
      <c r="M62" s="202"/>
      <c r="N62" s="202"/>
      <c r="O62" s="202"/>
      <c r="P62" s="202"/>
      <c r="Q62" s="202"/>
      <c r="R62" s="225"/>
      <c r="S62" s="203"/>
      <c r="T62" s="202"/>
      <c r="U62" s="202"/>
      <c r="V62" s="202"/>
      <c r="W62" s="202"/>
      <c r="X62" s="202"/>
      <c r="Y62" s="222"/>
      <c r="Z62" s="202"/>
      <c r="AA62" s="297"/>
      <c r="AB62" s="63"/>
    </row>
    <row r="63" spans="1:28" ht="18" customHeight="1" thickBot="1">
      <c r="A63" s="28"/>
      <c r="B63" s="295"/>
      <c r="C63" s="192"/>
      <c r="D63" s="194"/>
      <c r="E63" s="214" t="s">
        <v>25</v>
      </c>
      <c r="F63" s="209"/>
      <c r="G63" s="145"/>
      <c r="H63" s="302" t="s">
        <v>9</v>
      </c>
      <c r="I63" s="303"/>
      <c r="J63" s="223"/>
      <c r="K63" s="196"/>
      <c r="L63" s="195"/>
      <c r="M63" s="214" t="s">
        <v>25</v>
      </c>
      <c r="N63" s="209"/>
      <c r="O63" s="145"/>
      <c r="P63" s="302" t="s">
        <v>9</v>
      </c>
      <c r="Q63" s="303"/>
      <c r="R63" s="223"/>
      <c r="S63" s="195"/>
      <c r="T63" s="214" t="s">
        <v>25</v>
      </c>
      <c r="U63" s="209"/>
      <c r="V63" s="145"/>
      <c r="W63" s="302" t="s">
        <v>9</v>
      </c>
      <c r="X63" s="303"/>
      <c r="Y63" s="223"/>
      <c r="Z63" s="196"/>
      <c r="AA63" s="297"/>
      <c r="AB63" s="56"/>
    </row>
    <row r="64" spans="1:28" ht="8.25" customHeight="1">
      <c r="A64" s="28"/>
      <c r="B64" s="295"/>
      <c r="C64" s="192"/>
      <c r="D64" s="194"/>
      <c r="E64" s="210"/>
      <c r="F64" s="210"/>
      <c r="G64" s="210"/>
      <c r="H64" s="210"/>
      <c r="I64" s="210"/>
      <c r="J64" s="202"/>
      <c r="K64" s="202"/>
      <c r="L64" s="203"/>
      <c r="M64" s="210"/>
      <c r="N64" s="210"/>
      <c r="O64" s="210"/>
      <c r="P64" s="210"/>
      <c r="Q64" s="210"/>
      <c r="R64" s="225"/>
      <c r="S64" s="203"/>
      <c r="T64" s="210"/>
      <c r="U64" s="210"/>
      <c r="V64" s="210"/>
      <c r="W64" s="210"/>
      <c r="X64" s="210"/>
      <c r="Y64" s="225"/>
      <c r="Z64" s="202"/>
      <c r="AA64" s="297"/>
      <c r="AB64" s="67"/>
    </row>
    <row r="65" spans="1:28" ht="18" customHeight="1" thickBot="1">
      <c r="A65" s="28"/>
      <c r="B65" s="295"/>
      <c r="C65" s="192"/>
      <c r="D65" s="194"/>
      <c r="E65" s="214" t="s">
        <v>24</v>
      </c>
      <c r="F65" s="196"/>
      <c r="G65" s="145"/>
      <c r="H65" s="302" t="s">
        <v>9</v>
      </c>
      <c r="I65" s="303"/>
      <c r="J65" s="206"/>
      <c r="K65" s="206"/>
      <c r="L65" s="195"/>
      <c r="M65" s="214" t="s">
        <v>24</v>
      </c>
      <c r="N65" s="196"/>
      <c r="O65" s="145"/>
      <c r="P65" s="302" t="s">
        <v>9</v>
      </c>
      <c r="Q65" s="303"/>
      <c r="R65" s="196"/>
      <c r="S65" s="195"/>
      <c r="T65" s="214" t="s">
        <v>24</v>
      </c>
      <c r="U65" s="196"/>
      <c r="V65" s="145"/>
      <c r="W65" s="302" t="s">
        <v>9</v>
      </c>
      <c r="X65" s="303"/>
      <c r="Y65" s="223"/>
      <c r="Z65" s="196"/>
      <c r="AA65" s="297"/>
      <c r="AB65" s="56"/>
    </row>
    <row r="66" spans="1:28" ht="8.25" customHeight="1" thickBot="1">
      <c r="A66" s="28"/>
      <c r="B66" s="295"/>
      <c r="C66" s="192"/>
      <c r="D66" s="194"/>
      <c r="E66" s="196"/>
      <c r="F66" s="196"/>
      <c r="G66" s="196"/>
      <c r="H66" s="196"/>
      <c r="I66" s="196"/>
      <c r="J66" s="196"/>
      <c r="K66" s="196"/>
      <c r="L66" s="195"/>
      <c r="M66" s="196"/>
      <c r="N66" s="196"/>
      <c r="O66" s="196"/>
      <c r="P66" s="196"/>
      <c r="Q66" s="196"/>
      <c r="R66" s="196"/>
      <c r="S66" s="195"/>
      <c r="T66" s="196"/>
      <c r="U66" s="196"/>
      <c r="V66" s="196"/>
      <c r="W66" s="196"/>
      <c r="X66" s="196"/>
      <c r="Y66" s="196"/>
      <c r="Z66" s="196"/>
      <c r="AA66" s="297"/>
      <c r="AB66" s="55"/>
    </row>
    <row r="67" spans="1:28" ht="18" customHeight="1">
      <c r="A67" s="28"/>
      <c r="B67" s="295"/>
      <c r="C67" s="192"/>
      <c r="D67" s="194"/>
      <c r="E67" s="215" t="s">
        <v>42</v>
      </c>
      <c r="F67" s="196"/>
      <c r="G67" s="186" t="str">
        <f>IF(OR(G63="",G65=""),"",ROUND(0.1125*G65*(1.445*G63+2*MAX(G61,J61)+2*MAX(G59,J59)+1.5*MAX(G57,J57)+MAX(G55,J55)+0.5*G53),2))</f>
        <v/>
      </c>
      <c r="H67" s="300" t="s">
        <v>44</v>
      </c>
      <c r="I67" s="301"/>
      <c r="J67" s="196"/>
      <c r="K67" s="196"/>
      <c r="L67" s="201"/>
      <c r="M67" s="215" t="s">
        <v>42</v>
      </c>
      <c r="N67" s="196"/>
      <c r="O67" s="186" t="str">
        <f>IF(OR(O63="",O65=""),"",ROUND(0.1125*O65*(1.445*O63+2*MAX(O61,R61)+2*MAX(O59,R59)+1.5*MAX(O57,R57)+MAX(O55,R55)+0.5*O53),2))</f>
        <v/>
      </c>
      <c r="P67" s="216" t="s">
        <v>44</v>
      </c>
      <c r="Q67" s="196"/>
      <c r="R67" s="196"/>
      <c r="S67" s="201"/>
      <c r="T67" s="215" t="s">
        <v>42</v>
      </c>
      <c r="U67" s="196"/>
      <c r="V67" s="186" t="str">
        <f>IF(OR(V63="",V65=""),"",ROUND(0.1125*V65*(1.445*V63+2*MAX(V61,Y61)+2*MAX(V59,Y59)+1.5*MAX(V57,Y57)+MAX(V55,Y55)+0.5*V53),2))</f>
        <v/>
      </c>
      <c r="W67" s="216" t="s">
        <v>44</v>
      </c>
      <c r="X67" s="196"/>
      <c r="Y67" s="196"/>
      <c r="Z67" s="200"/>
      <c r="AA67" s="297"/>
      <c r="AB67" s="68"/>
    </row>
    <row r="68" spans="1:28" ht="9.75" customHeight="1">
      <c r="A68" s="28"/>
      <c r="B68" s="296"/>
      <c r="C68" s="192"/>
      <c r="D68" s="194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96"/>
      <c r="AB68" s="63"/>
    </row>
    <row r="69" spans="1:28" ht="10.5" customHeight="1">
      <c r="A69" s="28"/>
      <c r="B69" s="28"/>
      <c r="C69" s="28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</row>
    <row r="70" spans="1:28" ht="8.25" customHeight="1">
      <c r="A70" s="28"/>
      <c r="B70" s="28"/>
      <c r="C70" s="28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</row>
    <row r="71" spans="1:28" ht="14.25" customHeight="1">
      <c r="A71" s="28"/>
      <c r="B71" s="28"/>
      <c r="C71" s="309" t="s">
        <v>176</v>
      </c>
      <c r="D71" s="309"/>
      <c r="E71" s="309"/>
      <c r="F71" s="309"/>
      <c r="G71" s="309"/>
      <c r="H71" s="309"/>
      <c r="I71" s="309"/>
      <c r="J71" s="309"/>
      <c r="K71" s="309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44" ht="24" customHeight="1">
      <c r="A72" s="28"/>
      <c r="B72" s="295" t="s">
        <v>177</v>
      </c>
      <c r="C72" s="333" t="s">
        <v>173</v>
      </c>
      <c r="D72" s="334"/>
      <c r="E72" s="334"/>
      <c r="F72" s="334"/>
      <c r="G72" s="334"/>
      <c r="H72" s="334"/>
      <c r="I72" s="334"/>
      <c r="J72" s="334"/>
      <c r="K72" s="334"/>
      <c r="L72" s="310" t="s">
        <v>50</v>
      </c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298" t="s">
        <v>178</v>
      </c>
      <c r="AB72" s="28"/>
      <c r="AG72" s="258"/>
      <c r="AK72" s="1"/>
      <c r="AL72" s="1"/>
      <c r="AM72" s="1"/>
      <c r="AN72" s="1"/>
      <c r="AO72" s="1"/>
      <c r="AP72" s="1"/>
      <c r="AQ72" s="1"/>
      <c r="AR72" s="191"/>
    </row>
    <row r="73" spans="1:44" ht="11.25" customHeight="1">
      <c r="A73" s="28"/>
      <c r="B73" s="295"/>
      <c r="C73" s="220"/>
      <c r="D73" s="221"/>
      <c r="E73" s="221"/>
      <c r="F73" s="221"/>
      <c r="G73" s="221"/>
      <c r="H73" s="221"/>
      <c r="I73" s="221"/>
      <c r="J73" s="221"/>
      <c r="K73" s="221"/>
      <c r="L73" s="278"/>
      <c r="M73" s="306" t="s">
        <v>192</v>
      </c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8"/>
      <c r="AA73" s="298"/>
      <c r="AB73" s="51"/>
      <c r="AC73" s="23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91"/>
    </row>
    <row r="74" spans="1:29" ht="17.25" customHeight="1">
      <c r="A74" s="28"/>
      <c r="B74" s="295"/>
      <c r="C74" s="192"/>
      <c r="D74" s="193"/>
      <c r="E74" s="276"/>
      <c r="F74" s="196"/>
      <c r="G74" s="291"/>
      <c r="H74" s="292"/>
      <c r="I74" s="293"/>
      <c r="J74" s="294"/>
      <c r="K74" s="234"/>
      <c r="L74" s="279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8"/>
      <c r="AA74" s="298"/>
      <c r="AB74" s="51"/>
      <c r="AC74" s="231"/>
    </row>
    <row r="75" spans="1:28" ht="6" customHeight="1">
      <c r="A75" s="28"/>
      <c r="B75" s="295"/>
      <c r="C75" s="192"/>
      <c r="D75" s="192"/>
      <c r="E75" s="192"/>
      <c r="F75" s="192"/>
      <c r="G75" s="192"/>
      <c r="H75" s="192"/>
      <c r="I75" s="192"/>
      <c r="J75" s="192"/>
      <c r="K75" s="235"/>
      <c r="L75" s="165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98"/>
      <c r="AB75" s="28"/>
    </row>
    <row r="76" spans="1:28" ht="17.25" customHeight="1">
      <c r="A76" s="28"/>
      <c r="B76" s="295"/>
      <c r="C76" s="200"/>
      <c r="D76" s="193"/>
      <c r="E76" s="218"/>
      <c r="F76" s="262" t="s">
        <v>180</v>
      </c>
      <c r="G76" s="257"/>
      <c r="H76" s="193"/>
      <c r="I76" s="193"/>
      <c r="J76" s="193"/>
      <c r="K76" s="260"/>
      <c r="L76" s="165"/>
      <c r="M76" s="276"/>
      <c r="N76" s="19"/>
      <c r="O76" s="291"/>
      <c r="P76" s="292"/>
      <c r="Q76" s="293"/>
      <c r="R76" s="263"/>
      <c r="S76" s="165"/>
      <c r="T76" s="276"/>
      <c r="U76" s="19"/>
      <c r="V76" s="291"/>
      <c r="W76" s="292"/>
      <c r="X76" s="293"/>
      <c r="Y76" s="19"/>
      <c r="Z76" s="19"/>
      <c r="AA76" s="298"/>
      <c r="AB76" s="54"/>
    </row>
    <row r="77" spans="1:28" ht="6.75" customHeight="1">
      <c r="A77" s="28"/>
      <c r="B77" s="295"/>
      <c r="C77" s="192"/>
      <c r="D77" s="193"/>
      <c r="E77" s="196"/>
      <c r="F77" s="196"/>
      <c r="G77" s="192"/>
      <c r="H77" s="196"/>
      <c r="I77" s="196"/>
      <c r="J77" s="196"/>
      <c r="K77" s="236"/>
      <c r="L77" s="165"/>
      <c r="M77" s="19"/>
      <c r="N77" s="19"/>
      <c r="O77" s="19"/>
      <c r="P77" s="19"/>
      <c r="Q77" s="19"/>
      <c r="R77" s="264"/>
      <c r="S77" s="165"/>
      <c r="T77" s="19"/>
      <c r="U77" s="19"/>
      <c r="V77" s="19"/>
      <c r="W77" s="19"/>
      <c r="X77" s="19"/>
      <c r="Y77" s="19"/>
      <c r="Z77" s="19"/>
      <c r="AA77" s="298"/>
      <c r="AB77" s="55"/>
    </row>
    <row r="78" spans="1:28" ht="17.25" customHeight="1">
      <c r="A78" s="28"/>
      <c r="B78" s="295"/>
      <c r="C78" s="192"/>
      <c r="D78" s="193"/>
      <c r="E78" s="218" t="str">
        <f>IF(H83=1,"* Interdit *","")</f>
        <v/>
      </c>
      <c r="F78" s="196"/>
      <c r="G78" s="217" t="s">
        <v>82</v>
      </c>
      <c r="H78" s="196"/>
      <c r="I78" s="196"/>
      <c r="J78" s="196"/>
      <c r="K78" s="260"/>
      <c r="L78" s="165"/>
      <c r="M78" s="91" t="str">
        <f>IF(R78=1,"* Interdit *","")</f>
        <v/>
      </c>
      <c r="N78" s="19"/>
      <c r="O78" s="79" t="s">
        <v>82</v>
      </c>
      <c r="P78" s="19"/>
      <c r="Q78" s="19"/>
      <c r="R78" s="265"/>
      <c r="S78" s="165"/>
      <c r="T78" s="91" t="str">
        <f>IF(Z78=1,"* Interdit *","")</f>
        <v/>
      </c>
      <c r="U78" s="19"/>
      <c r="V78" s="79" t="s">
        <v>83</v>
      </c>
      <c r="W78" s="19"/>
      <c r="X78" s="19"/>
      <c r="Y78" s="19"/>
      <c r="Z78" s="268"/>
      <c r="AA78" s="298"/>
      <c r="AB78" s="55"/>
    </row>
    <row r="79" spans="1:28" ht="6.75" customHeight="1">
      <c r="A79" s="28"/>
      <c r="B79" s="295"/>
      <c r="C79" s="192"/>
      <c r="D79" s="193"/>
      <c r="E79" s="192"/>
      <c r="F79" s="196"/>
      <c r="G79" s="192"/>
      <c r="H79" s="196"/>
      <c r="I79" s="196"/>
      <c r="J79" s="196"/>
      <c r="K79" s="225"/>
      <c r="L79" s="165"/>
      <c r="M79" s="19"/>
      <c r="N79" s="19"/>
      <c r="O79" s="24"/>
      <c r="P79" s="19"/>
      <c r="Q79" s="19"/>
      <c r="R79" s="264"/>
      <c r="S79" s="165"/>
      <c r="T79" s="19"/>
      <c r="U79" s="19"/>
      <c r="V79" s="24"/>
      <c r="W79" s="19"/>
      <c r="X79" s="19"/>
      <c r="Y79" s="19"/>
      <c r="Z79" s="269"/>
      <c r="AA79" s="298"/>
      <c r="AB79" s="55"/>
    </row>
    <row r="80" spans="1:28" ht="17.25" customHeight="1" thickBot="1">
      <c r="A80" s="80"/>
      <c r="B80" s="295"/>
      <c r="C80" s="192"/>
      <c r="D80" s="193"/>
      <c r="E80" s="214" t="s">
        <v>26</v>
      </c>
      <c r="F80" s="207"/>
      <c r="G80" s="145"/>
      <c r="H80" s="302" t="s">
        <v>9</v>
      </c>
      <c r="I80" s="303"/>
      <c r="J80" s="197"/>
      <c r="K80" s="222"/>
      <c r="L80" s="170" t="s">
        <v>181</v>
      </c>
      <c r="M80" s="19"/>
      <c r="N80" s="19"/>
      <c r="O80" s="277"/>
      <c r="P80" s="81"/>
      <c r="Q80" s="19"/>
      <c r="R80" s="265"/>
      <c r="S80" s="170" t="s">
        <v>183</v>
      </c>
      <c r="T80" s="19"/>
      <c r="U80" s="19"/>
      <c r="V80" s="19"/>
      <c r="W80" s="81"/>
      <c r="X80" s="19"/>
      <c r="Y80" s="82"/>
      <c r="Z80" s="268"/>
      <c r="AA80" s="298"/>
      <c r="AB80" s="55"/>
    </row>
    <row r="81" spans="1:28" ht="6.75" customHeight="1">
      <c r="A81" s="28"/>
      <c r="B81" s="295"/>
      <c r="C81" s="192"/>
      <c r="D81" s="193"/>
      <c r="E81" s="196"/>
      <c r="F81" s="196"/>
      <c r="G81" s="219"/>
      <c r="H81" s="254"/>
      <c r="I81" s="254"/>
      <c r="J81" s="254"/>
      <c r="K81" s="219"/>
      <c r="L81" s="173"/>
      <c r="M81" s="132"/>
      <c r="N81" s="132"/>
      <c r="O81" s="132"/>
      <c r="P81" s="184"/>
      <c r="Q81" s="184"/>
      <c r="R81" s="266"/>
      <c r="S81" s="173"/>
      <c r="T81" s="132"/>
      <c r="U81" s="132"/>
      <c r="V81" s="184"/>
      <c r="W81" s="255"/>
      <c r="X81" s="184"/>
      <c r="Y81" s="184"/>
      <c r="Z81" s="269"/>
      <c r="AA81" s="298"/>
      <c r="AB81" s="55"/>
    </row>
    <row r="82" spans="1:30" ht="17.25" customHeight="1" thickBot="1">
      <c r="A82" s="80"/>
      <c r="B82" s="295"/>
      <c r="C82" s="192"/>
      <c r="D82" s="193"/>
      <c r="E82" s="214" t="s">
        <v>27</v>
      </c>
      <c r="F82" s="200"/>
      <c r="G82" s="145"/>
      <c r="H82" s="302" t="s">
        <v>9</v>
      </c>
      <c r="I82" s="303"/>
      <c r="J82" s="222">
        <f>0.125*G90</f>
        <v>0</v>
      </c>
      <c r="K82" s="222"/>
      <c r="L82" s="171" t="str">
        <f>IF(R82=1,"(**)","")</f>
        <v/>
      </c>
      <c r="M82" s="79" t="s">
        <v>182</v>
      </c>
      <c r="N82" s="19"/>
      <c r="O82" s="19"/>
      <c r="P82" s="81"/>
      <c r="Q82" s="19"/>
      <c r="R82" s="265"/>
      <c r="S82" s="171" t="str">
        <f>IF(Z82=1,"(**)","")</f>
        <v/>
      </c>
      <c r="T82" s="79" t="s">
        <v>184</v>
      </c>
      <c r="U82" s="19"/>
      <c r="V82" s="19"/>
      <c r="W82" s="81"/>
      <c r="X82" s="19"/>
      <c r="Y82" s="82"/>
      <c r="Z82" s="268"/>
      <c r="AA82" s="298"/>
      <c r="AB82" s="55"/>
      <c r="AD82" s="172"/>
    </row>
    <row r="83" spans="1:28" ht="6.75" customHeight="1">
      <c r="A83" s="28"/>
      <c r="B83" s="295"/>
      <c r="C83" s="192"/>
      <c r="D83" s="193"/>
      <c r="E83" s="196"/>
      <c r="F83" s="196"/>
      <c r="G83" s="219"/>
      <c r="H83" s="254"/>
      <c r="I83" s="254"/>
      <c r="J83" s="236"/>
      <c r="K83" s="223"/>
      <c r="L83" s="173"/>
      <c r="M83" s="132"/>
      <c r="N83" s="132"/>
      <c r="O83" s="132"/>
      <c r="P83" s="184"/>
      <c r="Q83" s="184"/>
      <c r="R83" s="266"/>
      <c r="S83" s="173"/>
      <c r="T83" s="132"/>
      <c r="U83" s="132"/>
      <c r="V83" s="184"/>
      <c r="W83" s="255"/>
      <c r="X83" s="184"/>
      <c r="Y83" s="184"/>
      <c r="Z83" s="19"/>
      <c r="AA83" s="298"/>
      <c r="AB83" s="55"/>
    </row>
    <row r="84" spans="1:28" ht="18.75" customHeight="1" thickBot="1">
      <c r="A84" s="28"/>
      <c r="B84" s="295"/>
      <c r="C84" s="192"/>
      <c r="D84" s="193"/>
      <c r="E84" s="214" t="s">
        <v>84</v>
      </c>
      <c r="F84" s="200"/>
      <c r="G84" s="145"/>
      <c r="H84" s="302" t="s">
        <v>9</v>
      </c>
      <c r="I84" s="303"/>
      <c r="J84" s="222">
        <f>0.25*G90</f>
        <v>0</v>
      </c>
      <c r="K84" s="222"/>
      <c r="L84" s="165"/>
      <c r="M84" s="13" t="s">
        <v>30</v>
      </c>
      <c r="N84" s="15"/>
      <c r="O84" s="145"/>
      <c r="P84" s="304" t="s">
        <v>9</v>
      </c>
      <c r="Q84" s="305"/>
      <c r="R84" s="267"/>
      <c r="S84" s="165"/>
      <c r="T84" s="13" t="s">
        <v>30</v>
      </c>
      <c r="U84" s="15"/>
      <c r="V84" s="145"/>
      <c r="W84" s="304" t="s">
        <v>9</v>
      </c>
      <c r="X84" s="305"/>
      <c r="Y84" s="24"/>
      <c r="Z84" s="19"/>
      <c r="AA84" s="298"/>
      <c r="AB84" s="56"/>
    </row>
    <row r="85" spans="1:28" ht="9.75" customHeight="1">
      <c r="A85" s="28"/>
      <c r="B85" s="295"/>
      <c r="C85" s="192"/>
      <c r="D85" s="193"/>
      <c r="E85" s="196"/>
      <c r="F85" s="196"/>
      <c r="G85" s="196"/>
      <c r="H85" s="196"/>
      <c r="I85" s="196"/>
      <c r="J85" s="222"/>
      <c r="K85" s="223"/>
      <c r="L85" s="165"/>
      <c r="M85" s="19"/>
      <c r="N85" s="19"/>
      <c r="O85" s="19"/>
      <c r="P85" s="174"/>
      <c r="Q85" s="174"/>
      <c r="R85" s="19"/>
      <c r="S85" s="165"/>
      <c r="T85" s="19"/>
      <c r="U85" s="19"/>
      <c r="V85" s="19"/>
      <c r="W85" s="174"/>
      <c r="X85" s="174"/>
      <c r="Y85" s="19"/>
      <c r="Z85" s="19"/>
      <c r="AA85" s="298"/>
      <c r="AB85" s="55"/>
    </row>
    <row r="86" spans="1:28" ht="18.75" customHeight="1" thickBot="1">
      <c r="A86" s="28"/>
      <c r="B86" s="295"/>
      <c r="C86" s="192"/>
      <c r="D86" s="193"/>
      <c r="E86" s="214" t="s">
        <v>28</v>
      </c>
      <c r="F86" s="200"/>
      <c r="G86" s="145"/>
      <c r="H86" s="302" t="s">
        <v>9</v>
      </c>
      <c r="I86" s="303"/>
      <c r="J86" s="224">
        <f>0.5*G90</f>
        <v>0</v>
      </c>
      <c r="K86" s="224"/>
      <c r="L86" s="166"/>
      <c r="M86" s="13" t="s">
        <v>31</v>
      </c>
      <c r="N86" s="42"/>
      <c r="O86" s="145"/>
      <c r="P86" s="304" t="s">
        <v>9</v>
      </c>
      <c r="Q86" s="305"/>
      <c r="R86" s="58"/>
      <c r="S86" s="166"/>
      <c r="T86" s="13" t="s">
        <v>31</v>
      </c>
      <c r="U86" s="42"/>
      <c r="V86" s="145"/>
      <c r="W86" s="304" t="s">
        <v>9</v>
      </c>
      <c r="X86" s="305"/>
      <c r="Y86" s="58"/>
      <c r="Z86" s="59"/>
      <c r="AA86" s="298"/>
      <c r="AB86" s="56"/>
    </row>
    <row r="87" spans="1:28" ht="9.75" customHeight="1">
      <c r="A87" s="28"/>
      <c r="B87" s="295"/>
      <c r="C87" s="192"/>
      <c r="D87" s="193"/>
      <c r="E87" s="200"/>
      <c r="F87" s="200"/>
      <c r="G87" s="200"/>
      <c r="H87" s="200"/>
      <c r="I87" s="213"/>
      <c r="J87" s="222"/>
      <c r="K87" s="222"/>
      <c r="L87" s="167"/>
      <c r="M87" s="42"/>
      <c r="N87" s="42"/>
      <c r="O87" s="42"/>
      <c r="P87" s="175"/>
      <c r="Q87" s="176"/>
      <c r="R87" s="60"/>
      <c r="S87" s="167"/>
      <c r="T87" s="42"/>
      <c r="U87" s="42"/>
      <c r="V87" s="42"/>
      <c r="W87" s="175"/>
      <c r="X87" s="176"/>
      <c r="Y87" s="60"/>
      <c r="Z87" s="58"/>
      <c r="AA87" s="298"/>
      <c r="AB87" s="61"/>
    </row>
    <row r="88" spans="1:28" ht="18.75" customHeight="1" thickBot="1">
      <c r="A88" s="28"/>
      <c r="B88" s="295"/>
      <c r="C88" s="192"/>
      <c r="D88" s="193"/>
      <c r="E88" s="214" t="s">
        <v>29</v>
      </c>
      <c r="F88" s="208"/>
      <c r="G88" s="145"/>
      <c r="H88" s="302" t="s">
        <v>9</v>
      </c>
      <c r="I88" s="303"/>
      <c r="J88" s="226">
        <f>0.75*G90</f>
        <v>0</v>
      </c>
      <c r="K88" s="226"/>
      <c r="L88" s="144"/>
      <c r="M88" s="13" t="s">
        <v>32</v>
      </c>
      <c r="N88" s="42"/>
      <c r="O88" s="145"/>
      <c r="P88" s="304" t="s">
        <v>9</v>
      </c>
      <c r="Q88" s="305"/>
      <c r="R88" s="62"/>
      <c r="S88" s="144"/>
      <c r="T88" s="13" t="s">
        <v>32</v>
      </c>
      <c r="U88" s="42"/>
      <c r="V88" s="145"/>
      <c r="W88" s="304" t="s">
        <v>9</v>
      </c>
      <c r="X88" s="305"/>
      <c r="Y88" s="62"/>
      <c r="Z88" s="24"/>
      <c r="AA88" s="298"/>
      <c r="AB88" s="56"/>
    </row>
    <row r="89" spans="1:28" ht="9.75" customHeight="1">
      <c r="A89" s="28"/>
      <c r="B89" s="295"/>
      <c r="C89" s="192"/>
      <c r="D89" s="193"/>
      <c r="E89" s="202"/>
      <c r="F89" s="202"/>
      <c r="G89" s="202"/>
      <c r="H89" s="202"/>
      <c r="I89" s="202"/>
      <c r="J89" s="225"/>
      <c r="K89" s="225"/>
      <c r="L89" s="168"/>
      <c r="M89" s="12"/>
      <c r="N89" s="12"/>
      <c r="O89" s="12"/>
      <c r="P89" s="177"/>
      <c r="Q89" s="177"/>
      <c r="R89" s="12"/>
      <c r="S89" s="168"/>
      <c r="T89" s="12"/>
      <c r="U89" s="12"/>
      <c r="V89" s="12"/>
      <c r="W89" s="177"/>
      <c r="X89" s="177"/>
      <c r="Y89" s="12"/>
      <c r="Z89" s="12"/>
      <c r="AA89" s="298"/>
      <c r="AB89" s="63"/>
    </row>
    <row r="90" spans="1:28" ht="18.75" customHeight="1" thickBot="1">
      <c r="A90" s="28"/>
      <c r="B90" s="295"/>
      <c r="C90" s="192"/>
      <c r="D90" s="194"/>
      <c r="E90" s="214" t="s">
        <v>25</v>
      </c>
      <c r="F90" s="209"/>
      <c r="G90" s="145"/>
      <c r="H90" s="302" t="s">
        <v>9</v>
      </c>
      <c r="I90" s="303"/>
      <c r="J90" s="223"/>
      <c r="K90" s="223"/>
      <c r="L90" s="179">
        <f>IF(O90="",R90,O90)</f>
        <v>0</v>
      </c>
      <c r="M90" s="13" t="s">
        <v>33</v>
      </c>
      <c r="N90" s="64"/>
      <c r="O90" s="145"/>
      <c r="P90" s="304" t="s">
        <v>9</v>
      </c>
      <c r="Q90" s="305"/>
      <c r="R90" s="178">
        <f>1.8*MAX($G$35,$G$39)</f>
        <v>0</v>
      </c>
      <c r="S90" s="179">
        <f>IF(V90="",Y90,V90)</f>
        <v>0</v>
      </c>
      <c r="T90" s="13" t="s">
        <v>33</v>
      </c>
      <c r="U90" s="64"/>
      <c r="V90" s="145"/>
      <c r="W90" s="304" t="s">
        <v>9</v>
      </c>
      <c r="X90" s="305"/>
      <c r="Y90" s="178">
        <f>1.8*MAX($G$35,$G$39)</f>
        <v>0</v>
      </c>
      <c r="Z90" s="65"/>
      <c r="AA90" s="298"/>
      <c r="AB90" s="56"/>
    </row>
    <row r="91" spans="1:28" ht="5.25" customHeight="1">
      <c r="A91" s="28"/>
      <c r="B91" s="295"/>
      <c r="C91" s="192"/>
      <c r="D91" s="193"/>
      <c r="E91" s="202"/>
      <c r="F91" s="202"/>
      <c r="G91" s="202"/>
      <c r="H91" s="202"/>
      <c r="I91" s="202"/>
      <c r="J91" s="225"/>
      <c r="K91" s="225"/>
      <c r="L91" s="168"/>
      <c r="M91" s="12"/>
      <c r="N91" s="12"/>
      <c r="O91" s="12"/>
      <c r="P91" s="12"/>
      <c r="Q91" s="12"/>
      <c r="R91" s="12"/>
      <c r="S91" s="168"/>
      <c r="T91" s="12"/>
      <c r="U91" s="12"/>
      <c r="V91" s="12"/>
      <c r="W91" s="12"/>
      <c r="X91" s="12"/>
      <c r="Y91" s="12"/>
      <c r="Z91" s="12"/>
      <c r="AA91" s="298"/>
      <c r="AB91" s="63"/>
    </row>
    <row r="92" spans="1:28" ht="18.75" customHeight="1" thickBot="1">
      <c r="A92" s="28"/>
      <c r="B92" s="295"/>
      <c r="C92" s="192"/>
      <c r="D92" s="194"/>
      <c r="E92" s="214" t="s">
        <v>24</v>
      </c>
      <c r="F92" s="196"/>
      <c r="G92" s="145"/>
      <c r="H92" s="302" t="s">
        <v>9</v>
      </c>
      <c r="I92" s="303"/>
      <c r="J92" s="228"/>
      <c r="K92" s="228"/>
      <c r="L92" s="280" t="str">
        <f>IF(O84="","",IF(O88&lt;0.75*O90,"Ce n'est pas un Spinnaker !!!",IF(R78=1,"Ce spinnaker n'est pas conforme",IF(OR(R80&lt;&gt;1,R82=1,O86&lt;0.95*O84),"Ce Spinnaker est un Asymétrique.",""))))</f>
        <v/>
      </c>
      <c r="M92" s="281"/>
      <c r="N92" s="281"/>
      <c r="O92" s="281"/>
      <c r="P92" s="281"/>
      <c r="Q92" s="281"/>
      <c r="R92" s="282"/>
      <c r="S92" s="280" t="str">
        <f>IF(V84="","",IF(V88&lt;0.75*V90,"Ce n'est pas un Spinnaker !!!",IF(Z78=1,"Ce spinnaker n'est pas conforme",IF(OR(Z80&lt;&gt;1,Z82=1,V86&lt;0.95*V84),"Ce Spinnaker est un Asymétrique.",""))))</f>
        <v/>
      </c>
      <c r="T92" s="283"/>
      <c r="U92" s="283"/>
      <c r="V92" s="283"/>
      <c r="W92" s="283"/>
      <c r="X92" s="284"/>
      <c r="Y92" s="285"/>
      <c r="Z92" s="285"/>
      <c r="AA92" s="298"/>
      <c r="AB92" s="56"/>
    </row>
    <row r="93" spans="1:28" ht="5.25" customHeight="1" thickBot="1">
      <c r="A93" s="28"/>
      <c r="B93" s="296"/>
      <c r="C93" s="192"/>
      <c r="D93" s="194"/>
      <c r="E93" s="202"/>
      <c r="F93" s="202"/>
      <c r="G93" s="202"/>
      <c r="H93" s="202"/>
      <c r="I93" s="202"/>
      <c r="J93" s="225"/>
      <c r="K93" s="225"/>
      <c r="L93" s="168"/>
      <c r="M93" s="12"/>
      <c r="N93" s="12"/>
      <c r="O93" s="12"/>
      <c r="P93" s="12"/>
      <c r="Q93" s="12"/>
      <c r="R93" s="12"/>
      <c r="S93" s="168"/>
      <c r="T93" s="12"/>
      <c r="U93" s="12"/>
      <c r="V93" s="12"/>
      <c r="W93" s="12"/>
      <c r="X93" s="12"/>
      <c r="Y93" s="12"/>
      <c r="Z93" s="12"/>
      <c r="AA93" s="299"/>
      <c r="AB93" s="63"/>
    </row>
    <row r="94" spans="1:28" ht="17.25" customHeight="1">
      <c r="A94" s="28"/>
      <c r="B94" s="296"/>
      <c r="C94" s="192"/>
      <c r="D94" s="194"/>
      <c r="E94" s="215" t="s">
        <v>42</v>
      </c>
      <c r="F94" s="196"/>
      <c r="G94" s="186" t="str">
        <f>IF(OR(G90="",G92=""),"",ROUND(0.1125*G92*(1.445*G90+2*MAX(G88,J88)+2*MAX(G86,J86)+1.5*MAX(G84,J84)+MAX(G82,J82)+0.5*G80),2))</f>
        <v/>
      </c>
      <c r="H94" s="300" t="s">
        <v>44</v>
      </c>
      <c r="I94" s="301"/>
      <c r="J94" s="223"/>
      <c r="K94" s="229">
        <f>IF(D92="",0,1)</f>
        <v>0</v>
      </c>
      <c r="L94" s="169"/>
      <c r="M94" s="20" t="s">
        <v>42</v>
      </c>
      <c r="N94" s="19"/>
      <c r="O94" s="186" t="str">
        <f>IF(AND(O90="",OR($G$35="",$G$39="")),"",IF(R94=1,"Erreur",ROUND((O84+O86)/2*(L90+4*O88)/6,2)))</f>
        <v/>
      </c>
      <c r="P94" s="27" t="s">
        <v>44</v>
      </c>
      <c r="Q94" s="19"/>
      <c r="R94" s="92">
        <f>IF(S92="",0,1)</f>
        <v>0</v>
      </c>
      <c r="S94" s="144"/>
      <c r="T94" s="20" t="s">
        <v>42</v>
      </c>
      <c r="U94" s="19"/>
      <c r="V94" s="186" t="str">
        <f>IF(AND(V90="",OR($G$35="",$G$39="")),"",IF(Y94=1,"Erreur",ROUND((V84+V86)/2*(S90+4*V88)/6,2)))</f>
        <v/>
      </c>
      <c r="W94" s="27" t="s">
        <v>44</v>
      </c>
      <c r="X94" s="19"/>
      <c r="Y94" s="19"/>
      <c r="Z94" s="92">
        <f>IF(AI86="",0,1)</f>
        <v>0</v>
      </c>
      <c r="AA94" s="299"/>
      <c r="AB94" s="68"/>
    </row>
    <row r="95" spans="1:28" ht="10.5" customHeight="1">
      <c r="A95" s="28"/>
      <c r="B95" s="296"/>
      <c r="C95" s="192"/>
      <c r="D95" s="194"/>
      <c r="E95" s="202"/>
      <c r="F95" s="202"/>
      <c r="G95" s="202"/>
      <c r="H95" s="202"/>
      <c r="I95" s="202"/>
      <c r="J95" s="202"/>
      <c r="K95" s="202"/>
      <c r="L95" s="65"/>
      <c r="M95" s="12"/>
      <c r="N95" s="12"/>
      <c r="O95" s="12"/>
      <c r="P95" s="12"/>
      <c r="Q95" s="12"/>
      <c r="R95" s="12"/>
      <c r="S95" s="42"/>
      <c r="T95" s="12"/>
      <c r="U95" s="12"/>
      <c r="V95" s="12"/>
      <c r="W95" s="12"/>
      <c r="X95" s="12"/>
      <c r="Y95" s="12"/>
      <c r="Z95" s="12"/>
      <c r="AA95" s="299"/>
      <c r="AB95" s="63"/>
    </row>
    <row r="96" spans="1:28" ht="16.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24" customHeight="1">
      <c r="A97" s="28"/>
      <c r="B97" s="360" t="s">
        <v>178</v>
      </c>
      <c r="C97" s="311" t="s">
        <v>51</v>
      </c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298" t="s">
        <v>178</v>
      </c>
      <c r="AB97" s="51"/>
    </row>
    <row r="98" spans="1:28" ht="6" customHeight="1">
      <c r="A98" s="28"/>
      <c r="B98" s="361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359"/>
      <c r="AB98" s="28"/>
    </row>
    <row r="99" spans="1:28" ht="17.25" customHeight="1">
      <c r="A99" s="28"/>
      <c r="B99" s="361"/>
      <c r="C99" s="24"/>
      <c r="D99" s="52"/>
      <c r="E99" s="276"/>
      <c r="F99" s="19"/>
      <c r="G99" s="291"/>
      <c r="H99" s="292"/>
      <c r="I99" s="293"/>
      <c r="J99" s="294"/>
      <c r="K99" s="53"/>
      <c r="L99" s="165"/>
      <c r="M99" s="276"/>
      <c r="N99" s="19"/>
      <c r="O99" s="291"/>
      <c r="P99" s="292"/>
      <c r="Q99" s="293"/>
      <c r="R99" s="53"/>
      <c r="S99" s="165"/>
      <c r="T99" s="276"/>
      <c r="U99" s="19"/>
      <c r="V99" s="291"/>
      <c r="W99" s="292"/>
      <c r="X99" s="293"/>
      <c r="Y99" s="19"/>
      <c r="Z99" s="19"/>
      <c r="AA99" s="359"/>
      <c r="AB99" s="54"/>
    </row>
    <row r="100" spans="1:28" ht="8.25" customHeight="1">
      <c r="A100" s="28"/>
      <c r="B100" s="361"/>
      <c r="C100" s="24"/>
      <c r="D100" s="52"/>
      <c r="E100" s="19"/>
      <c r="F100" s="19"/>
      <c r="G100" s="24"/>
      <c r="H100" s="19"/>
      <c r="I100" s="19"/>
      <c r="J100" s="19"/>
      <c r="K100" s="19"/>
      <c r="L100" s="165"/>
      <c r="M100" s="19"/>
      <c r="N100" s="19"/>
      <c r="O100" s="19"/>
      <c r="P100" s="19"/>
      <c r="Q100" s="19"/>
      <c r="R100" s="19"/>
      <c r="S100" s="165"/>
      <c r="T100" s="19"/>
      <c r="U100" s="19"/>
      <c r="V100" s="19"/>
      <c r="W100" s="19"/>
      <c r="X100" s="19"/>
      <c r="Y100" s="19"/>
      <c r="Z100" s="19"/>
      <c r="AA100" s="359"/>
      <c r="AB100" s="55"/>
    </row>
    <row r="101" spans="1:28" ht="12.75" customHeight="1">
      <c r="A101" s="28"/>
      <c r="B101" s="361"/>
      <c r="C101" s="24"/>
      <c r="D101" s="52"/>
      <c r="E101" s="91" t="str">
        <f>IF(I102=1,"* Interdit *","")</f>
        <v/>
      </c>
      <c r="F101" s="19"/>
      <c r="G101" s="180" t="s">
        <v>81</v>
      </c>
      <c r="H101" s="19"/>
      <c r="I101" s="19"/>
      <c r="J101" s="19"/>
      <c r="K101" s="19"/>
      <c r="L101" s="165"/>
      <c r="M101" s="91" t="str">
        <f>IF(P102=1,"* Interdit *","")</f>
        <v/>
      </c>
      <c r="N101" s="19"/>
      <c r="O101" s="180" t="s">
        <v>81</v>
      </c>
      <c r="P101" s="19"/>
      <c r="Q101" s="19"/>
      <c r="R101" s="19"/>
      <c r="S101" s="165"/>
      <c r="T101" s="91" t="str">
        <f>IF(X102=1,"* Interdit *","")</f>
        <v/>
      </c>
      <c r="U101" s="19"/>
      <c r="V101" s="180" t="s">
        <v>81</v>
      </c>
      <c r="W101" s="19"/>
      <c r="X101" s="19"/>
      <c r="Y101" s="19"/>
      <c r="Z101" s="19"/>
      <c r="AA101" s="359"/>
      <c r="AB101" s="55"/>
    </row>
    <row r="102" spans="1:28" ht="10.5" customHeight="1">
      <c r="A102" s="28"/>
      <c r="B102" s="361"/>
      <c r="C102" s="131"/>
      <c r="D102" s="185"/>
      <c r="E102" s="131"/>
      <c r="F102" s="132"/>
      <c r="G102" s="131"/>
      <c r="H102" s="132"/>
      <c r="I102" s="265"/>
      <c r="J102" s="132"/>
      <c r="K102" s="132"/>
      <c r="L102" s="173"/>
      <c r="M102" s="132"/>
      <c r="N102" s="132"/>
      <c r="O102" s="132"/>
      <c r="P102" s="268"/>
      <c r="Q102" s="132"/>
      <c r="R102" s="132"/>
      <c r="S102" s="173"/>
      <c r="T102" s="132"/>
      <c r="U102" s="132"/>
      <c r="V102" s="132"/>
      <c r="W102" s="132"/>
      <c r="X102" s="265"/>
      <c r="Y102" s="132"/>
      <c r="Z102" s="132"/>
      <c r="AA102" s="359"/>
      <c r="AB102" s="55"/>
    </row>
    <row r="103" spans="1:28" ht="18.75" customHeight="1" thickBot="1">
      <c r="A103" s="28"/>
      <c r="B103" s="361"/>
      <c r="C103" s="24"/>
      <c r="D103" s="52"/>
      <c r="E103" s="13" t="s">
        <v>30</v>
      </c>
      <c r="F103" s="15"/>
      <c r="G103" s="145"/>
      <c r="H103" s="320" t="s">
        <v>9</v>
      </c>
      <c r="I103" s="321"/>
      <c r="J103" s="46"/>
      <c r="K103" s="46"/>
      <c r="L103" s="165"/>
      <c r="M103" s="13" t="s">
        <v>30</v>
      </c>
      <c r="N103" s="15"/>
      <c r="O103" s="145"/>
      <c r="P103" s="304" t="s">
        <v>9</v>
      </c>
      <c r="Q103" s="305"/>
      <c r="R103" s="24"/>
      <c r="S103" s="165"/>
      <c r="T103" s="13" t="s">
        <v>30</v>
      </c>
      <c r="U103" s="15"/>
      <c r="V103" s="145"/>
      <c r="W103" s="304" t="s">
        <v>9</v>
      </c>
      <c r="X103" s="305"/>
      <c r="Y103" s="24"/>
      <c r="Z103" s="19"/>
      <c r="AA103" s="359"/>
      <c r="AB103" s="56"/>
    </row>
    <row r="104" spans="1:28" ht="9.75" customHeight="1">
      <c r="A104" s="28"/>
      <c r="B104" s="361"/>
      <c r="C104" s="24"/>
      <c r="D104" s="52"/>
      <c r="E104" s="19"/>
      <c r="F104" s="19"/>
      <c r="G104" s="19"/>
      <c r="H104" s="19"/>
      <c r="I104" s="19"/>
      <c r="J104" s="19"/>
      <c r="K104" s="19"/>
      <c r="L104" s="165"/>
      <c r="M104" s="19"/>
      <c r="N104" s="19"/>
      <c r="O104" s="19"/>
      <c r="P104" s="174"/>
      <c r="Q104" s="174"/>
      <c r="R104" s="19"/>
      <c r="S104" s="165"/>
      <c r="T104" s="19"/>
      <c r="U104" s="19"/>
      <c r="V104" s="19"/>
      <c r="W104" s="174"/>
      <c r="X104" s="174"/>
      <c r="Y104" s="19"/>
      <c r="Z104" s="19"/>
      <c r="AA104" s="359"/>
      <c r="AB104" s="55"/>
    </row>
    <row r="105" spans="1:28" ht="18.75" customHeight="1" thickBot="1">
      <c r="A105" s="28"/>
      <c r="B105" s="361"/>
      <c r="C105" s="24"/>
      <c r="D105" s="52"/>
      <c r="E105" s="13" t="s">
        <v>31</v>
      </c>
      <c r="F105" s="42"/>
      <c r="G105" s="145"/>
      <c r="H105" s="320" t="s">
        <v>9</v>
      </c>
      <c r="I105" s="321"/>
      <c r="J105" s="46"/>
      <c r="K105" s="46"/>
      <c r="L105" s="166"/>
      <c r="M105" s="13" t="s">
        <v>31</v>
      </c>
      <c r="N105" s="42"/>
      <c r="O105" s="145"/>
      <c r="P105" s="304" t="s">
        <v>9</v>
      </c>
      <c r="Q105" s="305"/>
      <c r="R105" s="58"/>
      <c r="S105" s="166"/>
      <c r="T105" s="13" t="s">
        <v>31</v>
      </c>
      <c r="U105" s="42"/>
      <c r="V105" s="145"/>
      <c r="W105" s="304" t="s">
        <v>9</v>
      </c>
      <c r="X105" s="305"/>
      <c r="Y105" s="58"/>
      <c r="Z105" s="59"/>
      <c r="AA105" s="359"/>
      <c r="AB105" s="56"/>
    </row>
    <row r="106" spans="1:28" ht="9.75" customHeight="1">
      <c r="A106" s="28"/>
      <c r="B106" s="361"/>
      <c r="C106" s="24"/>
      <c r="D106" s="52"/>
      <c r="E106" s="42"/>
      <c r="F106" s="42"/>
      <c r="G106" s="42"/>
      <c r="H106" s="42"/>
      <c r="I106" s="57"/>
      <c r="J106" s="46"/>
      <c r="K106" s="46"/>
      <c r="L106" s="167"/>
      <c r="M106" s="42"/>
      <c r="N106" s="42"/>
      <c r="O106" s="42"/>
      <c r="P106" s="175"/>
      <c r="Q106" s="176"/>
      <c r="R106" s="60"/>
      <c r="S106" s="167"/>
      <c r="T106" s="42"/>
      <c r="U106" s="42"/>
      <c r="V106" s="42"/>
      <c r="W106" s="175"/>
      <c r="X106" s="176"/>
      <c r="Y106" s="60"/>
      <c r="Z106" s="58"/>
      <c r="AA106" s="359"/>
      <c r="AB106" s="61"/>
    </row>
    <row r="107" spans="1:28" ht="18.75" customHeight="1" thickBot="1">
      <c r="A107" s="28"/>
      <c r="B107" s="361"/>
      <c r="C107" s="24"/>
      <c r="D107" s="52"/>
      <c r="E107" s="13" t="s">
        <v>168</v>
      </c>
      <c r="F107" s="42"/>
      <c r="G107" s="145"/>
      <c r="H107" s="320" t="s">
        <v>9</v>
      </c>
      <c r="I107" s="321"/>
      <c r="J107" s="83" t="str">
        <f>IF(G107&lt;0.55*G109,"( *** )","")</f>
        <v/>
      </c>
      <c r="K107" s="42"/>
      <c r="L107" s="144"/>
      <c r="M107" s="13" t="s">
        <v>168</v>
      </c>
      <c r="N107" s="42"/>
      <c r="O107" s="145"/>
      <c r="P107" s="304" t="s">
        <v>9</v>
      </c>
      <c r="Q107" s="305"/>
      <c r="R107" s="62"/>
      <c r="S107" s="144"/>
      <c r="T107" s="13" t="s">
        <v>168</v>
      </c>
      <c r="U107" s="42"/>
      <c r="V107" s="145"/>
      <c r="W107" s="304" t="s">
        <v>9</v>
      </c>
      <c r="X107" s="305"/>
      <c r="Y107" s="62"/>
      <c r="Z107" s="24"/>
      <c r="AA107" s="359"/>
      <c r="AB107" s="56"/>
    </row>
    <row r="108" spans="1:28" ht="9.75" customHeight="1">
      <c r="A108" s="28"/>
      <c r="B108" s="361"/>
      <c r="C108" s="24"/>
      <c r="D108" s="52"/>
      <c r="E108" s="12"/>
      <c r="F108" s="12"/>
      <c r="G108" s="12"/>
      <c r="H108" s="12"/>
      <c r="I108" s="12"/>
      <c r="J108" s="12"/>
      <c r="K108" s="12"/>
      <c r="L108" s="168"/>
      <c r="M108" s="12"/>
      <c r="N108" s="12"/>
      <c r="O108" s="12"/>
      <c r="P108" s="177"/>
      <c r="Q108" s="177"/>
      <c r="R108" s="12"/>
      <c r="S108" s="168"/>
      <c r="T108" s="12"/>
      <c r="U108" s="12"/>
      <c r="V108" s="12"/>
      <c r="W108" s="177"/>
      <c r="X108" s="177"/>
      <c r="Y108" s="12"/>
      <c r="Z108" s="12"/>
      <c r="AA108" s="359"/>
      <c r="AB108" s="63"/>
    </row>
    <row r="109" spans="1:28" ht="18.75" customHeight="1" thickBot="1">
      <c r="A109" s="28"/>
      <c r="B109" s="361"/>
      <c r="C109" s="24"/>
      <c r="D109" s="52"/>
      <c r="E109" s="13" t="s">
        <v>33</v>
      </c>
      <c r="F109" s="64"/>
      <c r="G109" s="145"/>
      <c r="H109" s="320" t="s">
        <v>9</v>
      </c>
      <c r="I109" s="321"/>
      <c r="J109" s="65"/>
      <c r="K109" s="65"/>
      <c r="L109" s="169"/>
      <c r="M109" s="13" t="s">
        <v>33</v>
      </c>
      <c r="N109" s="64"/>
      <c r="O109" s="145"/>
      <c r="P109" s="304" t="s">
        <v>9</v>
      </c>
      <c r="Q109" s="305"/>
      <c r="R109" s="65"/>
      <c r="S109" s="169"/>
      <c r="T109" s="13" t="s">
        <v>33</v>
      </c>
      <c r="U109" s="64"/>
      <c r="V109" s="145"/>
      <c r="W109" s="304" t="s">
        <v>9</v>
      </c>
      <c r="X109" s="305"/>
      <c r="Y109" s="65"/>
      <c r="Z109" s="65"/>
      <c r="AA109" s="359"/>
      <c r="AB109" s="56"/>
    </row>
    <row r="110" spans="1:28" ht="5.25" customHeight="1">
      <c r="A110" s="28"/>
      <c r="B110" s="361"/>
      <c r="C110" s="24"/>
      <c r="D110" s="52"/>
      <c r="E110" s="12"/>
      <c r="F110" s="12"/>
      <c r="G110" s="12"/>
      <c r="H110" s="12"/>
      <c r="I110" s="12"/>
      <c r="J110" s="12"/>
      <c r="K110" s="12"/>
      <c r="L110" s="168"/>
      <c r="M110" s="12"/>
      <c r="N110" s="12"/>
      <c r="O110" s="12"/>
      <c r="P110" s="12"/>
      <c r="Q110" s="12"/>
      <c r="R110" s="12"/>
      <c r="S110" s="168"/>
      <c r="T110" s="12"/>
      <c r="U110" s="12"/>
      <c r="V110" s="12"/>
      <c r="W110" s="12"/>
      <c r="X110" s="12"/>
      <c r="Y110" s="12"/>
      <c r="Z110" s="12"/>
      <c r="AA110" s="359"/>
      <c r="AB110" s="63"/>
    </row>
    <row r="111" spans="1:28" ht="13.5" customHeight="1">
      <c r="A111" s="28"/>
      <c r="B111" s="361"/>
      <c r="C111" s="24"/>
      <c r="D111" s="315" t="str">
        <f>IF(G107&lt;0.75*G109,"Ce n'est pas un Spinnaker !!!",IF(I102=1,"Ce Spinnaker n'est pas conforme.",""))</f>
        <v/>
      </c>
      <c r="E111" s="316"/>
      <c r="F111" s="316"/>
      <c r="G111" s="316"/>
      <c r="H111" s="316"/>
      <c r="I111" s="316"/>
      <c r="J111" s="316"/>
      <c r="K111" s="317"/>
      <c r="L111" s="288" t="str">
        <f>IF(O107&lt;0.75*O109,"Ce n'est pas un Spinnaker !!!",IF(P102=1,"Ce Spinnaker n'est pas conforme.",""))</f>
        <v/>
      </c>
      <c r="M111" s="289"/>
      <c r="N111" s="289"/>
      <c r="O111" s="289"/>
      <c r="P111" s="289"/>
      <c r="Q111" s="289"/>
      <c r="R111" s="290"/>
      <c r="S111" s="169"/>
      <c r="T111" s="324" t="str">
        <f>IF(V107&lt;0.75*V109,"Ce n'est pas un Spinnaker !!!",IF(X102=1,"Ce Spinnaker n'est pas conforme.",""))</f>
        <v/>
      </c>
      <c r="U111" s="324"/>
      <c r="V111" s="324"/>
      <c r="W111" s="324"/>
      <c r="X111" s="324"/>
      <c r="Y111" s="324"/>
      <c r="Z111" s="324"/>
      <c r="AA111" s="359"/>
      <c r="AB111" s="56"/>
    </row>
    <row r="112" spans="1:28" ht="5.25" customHeight="1" thickBot="1">
      <c r="A112" s="28"/>
      <c r="B112" s="361"/>
      <c r="C112" s="24"/>
      <c r="D112" s="66"/>
      <c r="E112" s="12"/>
      <c r="F112" s="12"/>
      <c r="G112" s="12"/>
      <c r="H112" s="12"/>
      <c r="I112" s="12"/>
      <c r="J112" s="12"/>
      <c r="K112" s="12"/>
      <c r="L112" s="168"/>
      <c r="M112" s="12"/>
      <c r="N112" s="12"/>
      <c r="O112" s="12"/>
      <c r="P112" s="12"/>
      <c r="Q112" s="12"/>
      <c r="R112" s="12"/>
      <c r="S112" s="168"/>
      <c r="T112" s="12"/>
      <c r="U112" s="12"/>
      <c r="V112" s="12"/>
      <c r="W112" s="12"/>
      <c r="X112" s="12"/>
      <c r="Y112" s="12"/>
      <c r="Z112" s="12"/>
      <c r="AA112" s="359"/>
      <c r="AB112" s="63"/>
    </row>
    <row r="113" spans="1:28" ht="17.25" customHeight="1">
      <c r="A113" s="28"/>
      <c r="B113" s="361"/>
      <c r="C113" s="24"/>
      <c r="D113" s="66"/>
      <c r="E113" s="20" t="s">
        <v>42</v>
      </c>
      <c r="F113" s="19"/>
      <c r="G113" s="186" t="str">
        <f>IF(OR(G103="",G105="",G107="",G109=""),"",IF(K113=1,"Erreur",ROUND((G103+G105)/2*(G109+4*G107)/6,2)))</f>
        <v/>
      </c>
      <c r="H113" s="318" t="s">
        <v>44</v>
      </c>
      <c r="I113" s="319"/>
      <c r="J113" s="19"/>
      <c r="K113" s="93">
        <f>IF(D111="",0,1)</f>
        <v>0</v>
      </c>
      <c r="L113" s="144"/>
      <c r="M113" s="20" t="s">
        <v>42</v>
      </c>
      <c r="N113" s="19"/>
      <c r="O113" s="186" t="str">
        <f>IF(OR(O103="",O105="",O107="",O109=""),"",IF(S113=1,"Erreur",ROUND((O103+O105)/2*(O109+4*O107)/6,2)))</f>
        <v/>
      </c>
      <c r="P113" s="27" t="s">
        <v>44</v>
      </c>
      <c r="Q113" s="19"/>
      <c r="R113" s="93">
        <f>IF(L111="",0,1)</f>
        <v>0</v>
      </c>
      <c r="S113" s="144"/>
      <c r="T113" s="20" t="s">
        <v>42</v>
      </c>
      <c r="U113" s="19"/>
      <c r="V113" s="186" t="str">
        <f>IF(OR(V103="",V105="",V107="",V109=""),"",IF(Z113=1,"Erreur",ROUND((V103+V105)/2*(V109+4*V107)/6,2)))</f>
        <v/>
      </c>
      <c r="W113" s="27" t="s">
        <v>44</v>
      </c>
      <c r="X113" s="19"/>
      <c r="Y113" s="93">
        <f>IF(T111="",0,1)</f>
        <v>0</v>
      </c>
      <c r="Z113" s="65"/>
      <c r="AA113" s="359"/>
      <c r="AB113" s="68"/>
    </row>
    <row r="114" spans="1:28" ht="10.5" customHeight="1">
      <c r="A114" s="28"/>
      <c r="B114" s="361"/>
      <c r="C114" s="24"/>
      <c r="D114" s="6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359"/>
      <c r="AB114" s="63"/>
    </row>
    <row r="115" spans="1:28" ht="8.2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63"/>
    </row>
    <row r="116" spans="1:28" ht="8.2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32" ht="16.5" customHeight="1">
      <c r="A117" s="28"/>
      <c r="B117" s="356" t="s">
        <v>186</v>
      </c>
      <c r="C117" s="357"/>
      <c r="D117" s="357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8"/>
      <c r="AB117" s="85"/>
      <c r="AF117" s="272"/>
    </row>
    <row r="118" spans="1:32" ht="12" customHeight="1">
      <c r="A118" s="28"/>
      <c r="B118" s="356" t="s">
        <v>187</v>
      </c>
      <c r="C118" s="357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8"/>
      <c r="AB118" s="85"/>
      <c r="AF118" s="272"/>
    </row>
    <row r="119" spans="1:32" ht="15.75" customHeight="1">
      <c r="A119" s="28"/>
      <c r="B119" s="328" t="s">
        <v>185</v>
      </c>
      <c r="C119" s="329"/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30"/>
      <c r="AB119" s="85"/>
      <c r="AF119" s="272"/>
    </row>
    <row r="120" spans="1:28" ht="17.25" customHeight="1">
      <c r="A120" s="28"/>
      <c r="B120" s="329"/>
      <c r="C120" s="329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329"/>
      <c r="W120" s="329"/>
      <c r="X120" s="329"/>
      <c r="Y120" s="329"/>
      <c r="Z120" s="329"/>
      <c r="AA120" s="330"/>
      <c r="AB120" s="85"/>
    </row>
    <row r="121" spans="1:28" ht="5.25" customHeight="1" thickBot="1">
      <c r="A121" s="28"/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4"/>
      <c r="AB121" s="85"/>
    </row>
    <row r="122" spans="1:28" ht="18" customHeight="1" thickBot="1" thickTop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7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28"/>
      <c r="AA122" s="28"/>
      <c r="AB122" s="28"/>
    </row>
    <row r="123" spans="1:28" ht="12.75" thickTop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70"/>
      <c r="M123" s="134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6"/>
      <c r="AA123" s="28"/>
      <c r="AB123" s="28"/>
    </row>
    <row r="124" spans="1:28" ht="18.75" customHeight="1">
      <c r="A124" s="28"/>
      <c r="B124" s="322" t="s">
        <v>191</v>
      </c>
      <c r="C124" s="323"/>
      <c r="D124" s="286" t="s">
        <v>195</v>
      </c>
      <c r="E124" s="287"/>
      <c r="F124" s="287"/>
      <c r="G124" s="287"/>
      <c r="H124" s="287"/>
      <c r="I124" s="287"/>
      <c r="J124" s="287"/>
      <c r="K124" s="287"/>
      <c r="L124" s="61"/>
      <c r="M124" s="271" t="s">
        <v>188</v>
      </c>
      <c r="N124" s="73"/>
      <c r="O124" s="73"/>
      <c r="P124" s="270"/>
      <c r="Q124" s="270"/>
      <c r="R124" s="270"/>
      <c r="S124" s="270"/>
      <c r="T124" s="270"/>
      <c r="U124" s="270"/>
      <c r="V124" s="270"/>
      <c r="W124" s="73"/>
      <c r="X124" s="73"/>
      <c r="Y124" s="73"/>
      <c r="Z124" s="275"/>
      <c r="AA124" s="28"/>
      <c r="AB124" s="256"/>
    </row>
    <row r="125" spans="1:28" ht="11.25">
      <c r="A125" s="28"/>
      <c r="B125" s="323"/>
      <c r="C125" s="323"/>
      <c r="D125" s="287"/>
      <c r="E125" s="287"/>
      <c r="F125" s="287"/>
      <c r="G125" s="287"/>
      <c r="H125" s="287"/>
      <c r="I125" s="287"/>
      <c r="J125" s="287"/>
      <c r="K125" s="287"/>
      <c r="L125" s="63"/>
      <c r="M125" s="137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138"/>
      <c r="AA125" s="28"/>
      <c r="AB125" s="28"/>
    </row>
    <row r="126" spans="1:28" ht="18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72"/>
      <c r="M126" s="137"/>
      <c r="N126" s="73"/>
      <c r="O126" s="73"/>
      <c r="P126" s="73"/>
      <c r="Q126" s="86" t="s">
        <v>37</v>
      </c>
      <c r="R126" s="312"/>
      <c r="S126" s="313"/>
      <c r="T126" s="313"/>
      <c r="U126" s="313"/>
      <c r="V126" s="313"/>
      <c r="W126" s="313"/>
      <c r="X126" s="314"/>
      <c r="Y126" s="73"/>
      <c r="Z126" s="181"/>
      <c r="AA126" s="28"/>
      <c r="AB126" s="28"/>
    </row>
    <row r="127" spans="1:28" ht="9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72"/>
      <c r="M127" s="137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181"/>
      <c r="AA127" s="28"/>
      <c r="AB127" s="63"/>
    </row>
    <row r="128" spans="1:28" ht="18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182"/>
      <c r="M128" s="139"/>
      <c r="N128" s="87"/>
      <c r="O128" s="87"/>
      <c r="P128" s="87"/>
      <c r="Q128" s="86" t="s">
        <v>38</v>
      </c>
      <c r="R128" s="325"/>
      <c r="S128" s="326"/>
      <c r="T128" s="327"/>
      <c r="U128" s="87"/>
      <c r="V128" s="73"/>
      <c r="W128" s="73"/>
      <c r="X128" s="73"/>
      <c r="Y128" s="73"/>
      <c r="Z128" s="181"/>
      <c r="AA128" s="28"/>
      <c r="AB128" s="63"/>
    </row>
    <row r="129" spans="1:28" ht="9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72"/>
      <c r="M129" s="137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181"/>
      <c r="AA129" s="28"/>
      <c r="AB129" s="63"/>
    </row>
    <row r="130" spans="1:28" ht="18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72"/>
      <c r="M130" s="137"/>
      <c r="N130" s="73"/>
      <c r="O130" s="73"/>
      <c r="P130" s="73"/>
      <c r="Q130" s="86" t="s">
        <v>36</v>
      </c>
      <c r="R130" s="312"/>
      <c r="S130" s="313"/>
      <c r="T130" s="313"/>
      <c r="U130" s="313"/>
      <c r="V130" s="313"/>
      <c r="W130" s="313"/>
      <c r="X130" s="314"/>
      <c r="Y130" s="73"/>
      <c r="Z130" s="181"/>
      <c r="AA130" s="28"/>
      <c r="AB130" s="28"/>
    </row>
    <row r="131" spans="1:28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63"/>
      <c r="M131" s="137"/>
      <c r="N131" s="73"/>
      <c r="O131" s="88" t="s">
        <v>52</v>
      </c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181"/>
      <c r="AA131" s="28"/>
      <c r="AB131" s="28"/>
    </row>
    <row r="132" spans="1:28" ht="10.5" customHeight="1" thickBo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61"/>
      <c r="M132" s="140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41"/>
      <c r="AA132" s="28"/>
      <c r="AB132" s="28"/>
    </row>
    <row r="133" spans="1:28" ht="16.5" customHeight="1" thickTop="1">
      <c r="A133" s="28"/>
      <c r="B133" s="28"/>
      <c r="C133" s="61"/>
      <c r="D133" s="61"/>
      <c r="E133" s="89"/>
      <c r="F133" s="89"/>
      <c r="G133" s="89"/>
      <c r="H133" s="89"/>
      <c r="I133" s="89"/>
      <c r="J133" s="89"/>
      <c r="K133" s="89"/>
      <c r="L133" s="89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28"/>
      <c r="AB133" s="28"/>
    </row>
    <row r="134" ht="8.25" customHeight="1"/>
  </sheetData>
  <sheetProtection sheet="1" objects="1" scenarios="1" selectLockedCells="1"/>
  <mergeCells count="95">
    <mergeCell ref="W103:X103"/>
    <mergeCell ref="W105:X105"/>
    <mergeCell ref="H107:I107"/>
    <mergeCell ref="P107:Q107"/>
    <mergeCell ref="W107:X107"/>
    <mergeCell ref="H105:I105"/>
    <mergeCell ref="H61:I61"/>
    <mergeCell ref="P61:Q61"/>
    <mergeCell ref="W61:X61"/>
    <mergeCell ref="B117:AA117"/>
    <mergeCell ref="B118:AA118"/>
    <mergeCell ref="H84:I84"/>
    <mergeCell ref="P63:Q63"/>
    <mergeCell ref="W63:X63"/>
    <mergeCell ref="H65:I65"/>
    <mergeCell ref="P65:Q65"/>
    <mergeCell ref="W65:X65"/>
    <mergeCell ref="H63:I63"/>
    <mergeCell ref="AA97:AA114"/>
    <mergeCell ref="B97:B114"/>
    <mergeCell ref="C72:K72"/>
    <mergeCell ref="P105:Q105"/>
    <mergeCell ref="H53:I53"/>
    <mergeCell ref="P53:Q53"/>
    <mergeCell ref="W53:X53"/>
    <mergeCell ref="P59:Q59"/>
    <mergeCell ref="W59:X59"/>
    <mergeCell ref="P55:Q55"/>
    <mergeCell ref="H59:I59"/>
    <mergeCell ref="W55:X55"/>
    <mergeCell ref="H57:I57"/>
    <mergeCell ref="P57:Q57"/>
    <mergeCell ref="W57:X57"/>
    <mergeCell ref="H55:I55"/>
    <mergeCell ref="P12:X12"/>
    <mergeCell ref="J3:Y5"/>
    <mergeCell ref="J6:Y7"/>
    <mergeCell ref="G49:J49"/>
    <mergeCell ref="O49:Q49"/>
    <mergeCell ref="V49:X49"/>
    <mergeCell ref="E29:E30"/>
    <mergeCell ref="C47:Z47"/>
    <mergeCell ref="E16:K16"/>
    <mergeCell ref="P17:X18"/>
    <mergeCell ref="C21:Z21"/>
    <mergeCell ref="V23:X23"/>
    <mergeCell ref="M23:O23"/>
    <mergeCell ref="E27:H28"/>
    <mergeCell ref="R130:X130"/>
    <mergeCell ref="D111:K111"/>
    <mergeCell ref="H113:I113"/>
    <mergeCell ref="H109:I109"/>
    <mergeCell ref="P109:Q109"/>
    <mergeCell ref="W109:X109"/>
    <mergeCell ref="T111:Z111"/>
    <mergeCell ref="R126:X126"/>
    <mergeCell ref="R128:T128"/>
    <mergeCell ref="B119:AA120"/>
    <mergeCell ref="L72:Z72"/>
    <mergeCell ref="O76:Q76"/>
    <mergeCell ref="V76:X76"/>
    <mergeCell ref="H82:I82"/>
    <mergeCell ref="H80:I80"/>
    <mergeCell ref="B47:B68"/>
    <mergeCell ref="AA47:AA68"/>
    <mergeCell ref="B72:B95"/>
    <mergeCell ref="AA72:AA95"/>
    <mergeCell ref="H67:I67"/>
    <mergeCell ref="H86:I86"/>
    <mergeCell ref="P86:Q86"/>
    <mergeCell ref="W86:X86"/>
    <mergeCell ref="M73:Z74"/>
    <mergeCell ref="P88:Q88"/>
    <mergeCell ref="W88:X88"/>
    <mergeCell ref="H90:I90"/>
    <mergeCell ref="P90:Q90"/>
    <mergeCell ref="W90:X90"/>
    <mergeCell ref="C71:K71"/>
    <mergeCell ref="W84:X84"/>
    <mergeCell ref="L92:R92"/>
    <mergeCell ref="S92:Z92"/>
    <mergeCell ref="D124:K125"/>
    <mergeCell ref="L111:R111"/>
    <mergeCell ref="G74:J74"/>
    <mergeCell ref="H88:I88"/>
    <mergeCell ref="P84:Q84"/>
    <mergeCell ref="G99:J99"/>
    <mergeCell ref="C97:Z97"/>
    <mergeCell ref="H92:I92"/>
    <mergeCell ref="B124:C125"/>
    <mergeCell ref="H94:I94"/>
    <mergeCell ref="O99:Q99"/>
    <mergeCell ref="V99:X99"/>
    <mergeCell ref="H103:I103"/>
    <mergeCell ref="P103:Q103"/>
  </mergeCells>
  <dataValidations count="5" xWindow="371" yWindow="388">
    <dataValidation type="list" allowBlank="1" showInputMessage="1" showErrorMessage="1" prompt="Sélectionnez SVP:" sqref="F76 G50:J50 P50:R50 W50:Y50 H76:J76">
      <formula1>Tissuspi</formula1>
    </dataValidation>
    <dataValidation type="list" allowBlank="1" showInputMessage="1" showErrorMessage="1" prompt="Précisez SVP:" sqref="L123 L87 L106 L58">
      <formula1>Déplacement</formula1>
    </dataValidation>
    <dataValidation type="list" allowBlank="1" showInputMessage="1" showErrorMessage="1" prompt="Précisez SVP:" sqref="E50:E51 T50:T51 M50:M51">
      <formula1>Génois</formula1>
    </dataValidation>
    <dataValidation type="list" allowBlank="1" showInputMessage="1" showErrorMessage="1" prompt="Précisez SVP:" sqref="T99 J23 M99 E99 T76 M76 E74 T49 M49 E49:F49 T23:U23">
      <formula1>GdVoile</formula1>
    </dataValidation>
    <dataValidation type="list" allowBlank="1" showInputMessage="1" showErrorMessage="1" prompt="Sélectionnez SVP:" sqref="M23:O23 V99:X99 O99:Q99 G99:J99 V76:X76 O76:Q76 G74:J74 G49:J49 V23:X23 O49:O50 P49:Q49 V49:V50 W49:X49">
      <formula1>TissuGV</formula1>
    </dataValidation>
  </dataValidations>
  <hyperlinks>
    <hyperlink ref="E16" r:id="rId1" display="jeanlouisconti@gmail.com"/>
  </hyperlinks>
  <printOptions horizontalCentered="1"/>
  <pageMargins left="0.2755905511811024" right="0.2755905511811024" top="0.4330708661417323" bottom="0.4724409448818898" header="0.2362204724409449" footer="0.1968503937007874"/>
  <pageSetup horizontalDpi="600" verticalDpi="600" orientation="portrait" paperSize="9" r:id="rId5"/>
  <headerFooter alignWithMargins="0">
    <oddHeader>&amp;C&amp;F</oddHeader>
    <oddFooter>&amp;C&amp;"Arial,Bold"&amp;10 &amp;P / 2&amp;RV-13-01a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7"/>
  </sheetPr>
  <dimension ref="B4:I28"/>
  <sheetViews>
    <sheetView workbookViewId="0" topLeftCell="A1">
      <selection activeCell="L16" sqref="L16"/>
    </sheetView>
  </sheetViews>
  <sheetFormatPr defaultColWidth="13.33203125" defaultRowHeight="11.25"/>
  <cols>
    <col min="1" max="1" width="7.66015625" style="0" customWidth="1"/>
    <col min="2" max="2" width="7.66015625" style="2" customWidth="1"/>
    <col min="3" max="3" width="6.5" style="96" customWidth="1"/>
    <col min="4" max="4" width="34.5" style="0" customWidth="1"/>
    <col min="5" max="5" width="34.33203125" style="0" customWidth="1"/>
    <col min="6" max="6" width="4.66015625" style="0" customWidth="1"/>
    <col min="7" max="7" width="8.5" style="0" customWidth="1"/>
    <col min="8" max="8" width="28.16015625" style="0" customWidth="1"/>
    <col min="9" max="9" width="13.33203125" style="2" customWidth="1"/>
    <col min="10" max="10" width="8.5" style="0" customWidth="1"/>
  </cols>
  <sheetData>
    <row r="1" ht="11.25"/>
    <row r="2" ht="11.25"/>
    <row r="3" ht="12" thickBot="1"/>
    <row r="4" spans="3:9" ht="22.5" customHeight="1" thickBot="1">
      <c r="C4" s="97" t="s">
        <v>87</v>
      </c>
      <c r="D4" s="98" t="s">
        <v>88</v>
      </c>
      <c r="E4" s="98" t="s">
        <v>89</v>
      </c>
      <c r="F4" s="99"/>
      <c r="G4" s="368" t="s">
        <v>90</v>
      </c>
      <c r="H4" s="369"/>
      <c r="I4" s="370"/>
    </row>
    <row r="5" spans="4:7" ht="3.75" customHeight="1" thickBot="1">
      <c r="D5" s="2"/>
      <c r="E5" s="2"/>
      <c r="F5" s="2"/>
      <c r="G5" s="2"/>
    </row>
    <row r="6" spans="2:9" ht="18" customHeight="1" thickBot="1">
      <c r="B6" s="362" t="s">
        <v>91</v>
      </c>
      <c r="C6" s="363"/>
      <c r="D6" s="363"/>
      <c r="E6" s="364"/>
      <c r="F6" s="100"/>
      <c r="G6" s="371"/>
      <c r="H6" s="372"/>
      <c r="I6" s="373"/>
    </row>
    <row r="7" spans="2:9" ht="20.25" customHeight="1">
      <c r="B7" s="101" t="s">
        <v>92</v>
      </c>
      <c r="C7" s="102" t="s">
        <v>93</v>
      </c>
      <c r="D7" s="103" t="s">
        <v>94</v>
      </c>
      <c r="E7" s="104" t="s">
        <v>95</v>
      </c>
      <c r="F7" s="105"/>
      <c r="G7" s="106"/>
      <c r="H7" s="107" t="s">
        <v>96</v>
      </c>
      <c r="I7" s="108" t="s">
        <v>97</v>
      </c>
    </row>
    <row r="8" spans="2:9" ht="20.25" customHeight="1">
      <c r="B8" s="109" t="s">
        <v>98</v>
      </c>
      <c r="C8" s="110" t="s">
        <v>99</v>
      </c>
      <c r="D8" s="111" t="s">
        <v>100</v>
      </c>
      <c r="E8" s="112" t="s">
        <v>101</v>
      </c>
      <c r="F8" s="105"/>
      <c r="G8" s="113"/>
      <c r="H8" s="114" t="s">
        <v>102</v>
      </c>
      <c r="I8" s="115" t="s">
        <v>103</v>
      </c>
    </row>
    <row r="9" spans="2:9" ht="20.25" customHeight="1">
      <c r="B9" s="109" t="s">
        <v>104</v>
      </c>
      <c r="C9" s="110" t="s">
        <v>105</v>
      </c>
      <c r="D9" s="111" t="s">
        <v>106</v>
      </c>
      <c r="E9" s="112" t="s">
        <v>107</v>
      </c>
      <c r="F9" s="105"/>
      <c r="G9" s="113"/>
      <c r="H9" s="114" t="s">
        <v>108</v>
      </c>
      <c r="I9" s="115" t="s">
        <v>109</v>
      </c>
    </row>
    <row r="10" spans="2:9" ht="20.25" customHeight="1">
      <c r="B10" s="109" t="s">
        <v>110</v>
      </c>
      <c r="C10" s="110" t="s">
        <v>111</v>
      </c>
      <c r="D10" s="111" t="s">
        <v>112</v>
      </c>
      <c r="E10" s="112" t="s">
        <v>113</v>
      </c>
      <c r="F10" s="105"/>
      <c r="G10" s="113"/>
      <c r="H10" s="114" t="s">
        <v>114</v>
      </c>
      <c r="I10" s="115" t="s">
        <v>115</v>
      </c>
    </row>
    <row r="11" spans="2:9" ht="20.25" customHeight="1" thickBot="1">
      <c r="B11" s="116" t="s">
        <v>116</v>
      </c>
      <c r="C11" s="117" t="s">
        <v>117</v>
      </c>
      <c r="D11" s="118" t="s">
        <v>118</v>
      </c>
      <c r="E11" s="119" t="s">
        <v>119</v>
      </c>
      <c r="F11" s="105"/>
      <c r="G11" s="120"/>
      <c r="H11" s="121" t="s">
        <v>120</v>
      </c>
      <c r="I11" s="122" t="s">
        <v>121</v>
      </c>
    </row>
    <row r="12" spans="2:9" ht="14.25" customHeight="1" thickBot="1">
      <c r="B12" s="4"/>
      <c r="C12" s="123"/>
      <c r="D12" s="124"/>
      <c r="E12" s="125"/>
      <c r="F12" s="105"/>
      <c r="G12" s="1"/>
      <c r="H12" s="126"/>
      <c r="I12" s="126"/>
    </row>
    <row r="13" spans="2:9" ht="18" customHeight="1" thickBot="1">
      <c r="B13" s="362" t="s">
        <v>122</v>
      </c>
      <c r="C13" s="363"/>
      <c r="D13" s="363"/>
      <c r="E13" s="364"/>
      <c r="F13" s="100"/>
      <c r="G13" s="365"/>
      <c r="H13" s="366"/>
      <c r="I13" s="367"/>
    </row>
    <row r="14" spans="2:9" ht="20.25" customHeight="1">
      <c r="B14" s="101" t="s">
        <v>123</v>
      </c>
      <c r="C14" s="102"/>
      <c r="D14" s="103" t="s">
        <v>124</v>
      </c>
      <c r="E14" s="104" t="s">
        <v>125</v>
      </c>
      <c r="F14" s="105"/>
      <c r="G14" s="106"/>
      <c r="H14" s="107" t="s">
        <v>126</v>
      </c>
      <c r="I14" s="108" t="s">
        <v>127</v>
      </c>
    </row>
    <row r="15" spans="2:9" ht="20.25" customHeight="1">
      <c r="B15" s="109" t="s">
        <v>128</v>
      </c>
      <c r="C15" s="110"/>
      <c r="D15" s="111" t="s">
        <v>129</v>
      </c>
      <c r="E15" s="112" t="s">
        <v>130</v>
      </c>
      <c r="F15" s="105"/>
      <c r="G15" s="113"/>
      <c r="H15" s="114" t="s">
        <v>131</v>
      </c>
      <c r="I15" s="115" t="s">
        <v>132</v>
      </c>
    </row>
    <row r="16" spans="2:9" ht="20.25" customHeight="1">
      <c r="B16" s="109" t="s">
        <v>133</v>
      </c>
      <c r="C16" s="110" t="s">
        <v>93</v>
      </c>
      <c r="D16" s="111" t="s">
        <v>134</v>
      </c>
      <c r="E16" s="112" t="s">
        <v>135</v>
      </c>
      <c r="F16" s="105"/>
      <c r="G16" s="113"/>
      <c r="H16" s="114" t="s">
        <v>96</v>
      </c>
      <c r="I16" s="115" t="s">
        <v>136</v>
      </c>
    </row>
    <row r="17" spans="2:9" ht="20.25" customHeight="1">
      <c r="B17" s="109" t="s">
        <v>137</v>
      </c>
      <c r="C17" s="110" t="s">
        <v>99</v>
      </c>
      <c r="D17" s="111" t="s">
        <v>138</v>
      </c>
      <c r="E17" s="112" t="s">
        <v>101</v>
      </c>
      <c r="F17" s="105"/>
      <c r="G17" s="113"/>
      <c r="H17" s="114" t="s">
        <v>102</v>
      </c>
      <c r="I17" s="115" t="s">
        <v>139</v>
      </c>
    </row>
    <row r="18" spans="2:9" ht="20.25" customHeight="1">
      <c r="B18" s="109" t="s">
        <v>140</v>
      </c>
      <c r="C18" s="110" t="s">
        <v>105</v>
      </c>
      <c r="D18" s="111" t="s">
        <v>141</v>
      </c>
      <c r="E18" s="112" t="s">
        <v>107</v>
      </c>
      <c r="F18" s="105"/>
      <c r="G18" s="113"/>
      <c r="H18" s="114" t="s">
        <v>108</v>
      </c>
      <c r="I18" s="115" t="s">
        <v>142</v>
      </c>
    </row>
    <row r="19" spans="2:9" ht="20.25" customHeight="1">
      <c r="B19" s="109" t="s">
        <v>143</v>
      </c>
      <c r="C19" s="110" t="s">
        <v>111</v>
      </c>
      <c r="D19" s="111" t="s">
        <v>144</v>
      </c>
      <c r="E19" s="112" t="s">
        <v>113</v>
      </c>
      <c r="F19" s="105"/>
      <c r="G19" s="113"/>
      <c r="H19" s="114" t="s">
        <v>114</v>
      </c>
      <c r="I19" s="115" t="s">
        <v>145</v>
      </c>
    </row>
    <row r="20" spans="2:9" ht="20.25" customHeight="1" thickBot="1">
      <c r="B20" s="116" t="s">
        <v>146</v>
      </c>
      <c r="C20" s="117" t="s">
        <v>117</v>
      </c>
      <c r="D20" s="118" t="s">
        <v>147</v>
      </c>
      <c r="E20" s="119" t="s">
        <v>190</v>
      </c>
      <c r="F20" s="105"/>
      <c r="G20" s="120"/>
      <c r="H20" s="121" t="s">
        <v>120</v>
      </c>
      <c r="I20" s="122" t="s">
        <v>148</v>
      </c>
    </row>
    <row r="21" spans="2:9" ht="14.25" customHeight="1" thickBot="1">
      <c r="B21" s="4"/>
      <c r="C21" s="127"/>
      <c r="D21" s="124"/>
      <c r="E21" s="125"/>
      <c r="F21" s="105"/>
      <c r="G21" s="1"/>
      <c r="H21" s="126"/>
      <c r="I21" s="126"/>
    </row>
    <row r="22" spans="2:9" ht="18" customHeight="1" thickBot="1">
      <c r="B22" s="362" t="s">
        <v>149</v>
      </c>
      <c r="C22" s="363"/>
      <c r="D22" s="363"/>
      <c r="E22" s="364"/>
      <c r="F22" s="100"/>
      <c r="G22" s="365"/>
      <c r="H22" s="366"/>
      <c r="I22" s="367"/>
    </row>
    <row r="23" spans="2:9" ht="20.25" customHeight="1">
      <c r="B23" s="101" t="s">
        <v>150</v>
      </c>
      <c r="C23" s="128"/>
      <c r="D23" s="103" t="s">
        <v>151</v>
      </c>
      <c r="E23" s="104" t="s">
        <v>152</v>
      </c>
      <c r="F23" s="105"/>
      <c r="G23" s="106"/>
      <c r="H23" s="107" t="s">
        <v>126</v>
      </c>
      <c r="I23" s="108" t="s">
        <v>127</v>
      </c>
    </row>
    <row r="24" spans="2:9" ht="20.25" customHeight="1">
      <c r="B24" s="109" t="s">
        <v>153</v>
      </c>
      <c r="C24" s="129"/>
      <c r="D24" s="111" t="s">
        <v>154</v>
      </c>
      <c r="E24" s="112" t="s">
        <v>155</v>
      </c>
      <c r="F24" s="105"/>
      <c r="G24" s="113"/>
      <c r="H24" s="114" t="s">
        <v>156</v>
      </c>
      <c r="I24" s="115" t="s">
        <v>157</v>
      </c>
    </row>
    <row r="25" spans="2:9" ht="20.25" customHeight="1">
      <c r="B25" s="109" t="s">
        <v>158</v>
      </c>
      <c r="C25" s="110" t="s">
        <v>111</v>
      </c>
      <c r="D25" s="111" t="s">
        <v>159</v>
      </c>
      <c r="E25" s="112" t="s">
        <v>160</v>
      </c>
      <c r="F25" s="105"/>
      <c r="G25" s="113"/>
      <c r="H25" s="114" t="s">
        <v>114</v>
      </c>
      <c r="I25" s="115" t="s">
        <v>161</v>
      </c>
    </row>
    <row r="26" spans="2:9" ht="20.25" customHeight="1" thickBot="1">
      <c r="B26" s="116" t="s">
        <v>162</v>
      </c>
      <c r="C26" s="117" t="s">
        <v>163</v>
      </c>
      <c r="D26" s="118" t="s">
        <v>164</v>
      </c>
      <c r="E26" s="119" t="s">
        <v>165</v>
      </c>
      <c r="F26" s="105"/>
      <c r="G26" s="120"/>
      <c r="H26" s="121" t="s">
        <v>166</v>
      </c>
      <c r="I26" s="122" t="s">
        <v>167</v>
      </c>
    </row>
    <row r="27" ht="11.25">
      <c r="F27" s="130"/>
    </row>
    <row r="28" ht="11.25">
      <c r="F28" s="130"/>
    </row>
  </sheetData>
  <sheetProtection selectLockedCells="1" selectUnlockedCells="1"/>
  <mergeCells count="7">
    <mergeCell ref="B22:E22"/>
    <mergeCell ref="G22:I22"/>
    <mergeCell ref="G4:I4"/>
    <mergeCell ref="B6:E6"/>
    <mergeCell ref="G6:I6"/>
    <mergeCell ref="B13:E13"/>
    <mergeCell ref="G13:I13"/>
  </mergeCells>
  <printOptions/>
  <pageMargins left="0.787401575" right="0.787401575" top="0.984251969" bottom="0.984251969" header="0.5" footer="0.5"/>
  <pageSetup horizontalDpi="600" verticalDpi="600" orientation="landscape" paperSize="9" r:id="rId4"/>
  <drawing r:id="rId3"/>
  <legacyDrawing r:id="rId2"/>
  <oleObjects>
    <oleObject progId="Draw.Document.6" shapeId="717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2:N69"/>
  <sheetViews>
    <sheetView workbookViewId="0" topLeftCell="A1">
      <selection activeCell="C33" sqref="C33"/>
    </sheetView>
  </sheetViews>
  <sheetFormatPr defaultColWidth="9.33203125" defaultRowHeight="11.25"/>
  <cols>
    <col min="1" max="1" width="4.83203125" style="0" customWidth="1"/>
    <col min="3" max="3" width="40.5" style="0" customWidth="1"/>
    <col min="4" max="4" width="7.83203125" style="0" customWidth="1"/>
    <col min="5" max="6" width="9.66015625" style="0" customWidth="1"/>
    <col min="7" max="7" width="5" style="0" customWidth="1"/>
    <col min="9" max="9" width="44.33203125" style="0" customWidth="1"/>
  </cols>
  <sheetData>
    <row r="2" spans="1:10" ht="11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customHeight="1">
      <c r="A3" s="1"/>
      <c r="B3" s="7" t="s">
        <v>35</v>
      </c>
      <c r="C3" s="3" t="s">
        <v>7</v>
      </c>
      <c r="D3" s="1"/>
      <c r="E3" s="6" t="s">
        <v>85</v>
      </c>
      <c r="F3" s="6" t="s">
        <v>86</v>
      </c>
      <c r="G3" s="3"/>
      <c r="H3" s="6"/>
      <c r="I3" s="3"/>
      <c r="J3" s="1"/>
    </row>
    <row r="4" spans="1:10" ht="11.25">
      <c r="A4" s="1"/>
      <c r="B4" s="8"/>
      <c r="C4" s="4" t="s">
        <v>3</v>
      </c>
      <c r="D4" s="1"/>
      <c r="E4" s="94">
        <v>35</v>
      </c>
      <c r="F4" s="94">
        <v>70</v>
      </c>
      <c r="G4" s="4"/>
      <c r="H4" s="4"/>
      <c r="I4" s="4"/>
      <c r="J4" s="1"/>
    </row>
    <row r="5" spans="1:10" ht="11.25">
      <c r="A5" s="1"/>
      <c r="B5" s="8"/>
      <c r="C5" s="4" t="s">
        <v>0</v>
      </c>
      <c r="D5" s="1"/>
      <c r="E5" s="94">
        <v>45</v>
      </c>
      <c r="F5" s="94">
        <v>85</v>
      </c>
      <c r="G5" s="4"/>
      <c r="H5" s="4"/>
      <c r="I5" s="4"/>
      <c r="J5" s="1"/>
    </row>
    <row r="6" spans="1:10" ht="11.25">
      <c r="A6" s="1"/>
      <c r="B6" s="8"/>
      <c r="C6" s="4" t="s">
        <v>1</v>
      </c>
      <c r="D6" s="1"/>
      <c r="E6" s="94">
        <v>55</v>
      </c>
      <c r="F6" s="94">
        <v>95</v>
      </c>
      <c r="G6" s="4"/>
      <c r="H6" s="4"/>
      <c r="I6" s="4"/>
      <c r="J6" s="1"/>
    </row>
    <row r="7" spans="1:10" ht="11.25">
      <c r="A7" s="1"/>
      <c r="B7" s="8"/>
      <c r="C7" s="4" t="s">
        <v>8</v>
      </c>
      <c r="D7" s="1"/>
      <c r="E7" s="95">
        <v>80</v>
      </c>
      <c r="F7" s="94">
        <v>120</v>
      </c>
      <c r="G7" s="4"/>
      <c r="H7" s="4"/>
      <c r="I7" s="4"/>
      <c r="J7" s="1"/>
    </row>
    <row r="8" spans="1:10" ht="11.25">
      <c r="A8" s="1"/>
      <c r="B8" s="8"/>
      <c r="C8" s="4" t="s">
        <v>2</v>
      </c>
      <c r="D8" s="1"/>
      <c r="E8" s="94">
        <v>110</v>
      </c>
      <c r="F8" s="94">
        <v>140</v>
      </c>
      <c r="G8" s="4"/>
      <c r="H8" s="4"/>
      <c r="I8" s="4"/>
      <c r="J8" s="1"/>
    </row>
    <row r="9" spans="1:10" ht="11.25">
      <c r="A9" s="1"/>
      <c r="B9" s="8"/>
      <c r="C9" s="4" t="s">
        <v>4</v>
      </c>
      <c r="D9" s="1"/>
      <c r="E9" s="4"/>
      <c r="G9" s="4"/>
      <c r="H9" s="4"/>
      <c r="I9" s="4"/>
      <c r="J9" s="1"/>
    </row>
    <row r="10" spans="1:10" ht="11.25">
      <c r="A10" s="1"/>
      <c r="B10" s="8"/>
      <c r="C10" s="4" t="s">
        <v>5</v>
      </c>
      <c r="D10" s="1"/>
      <c r="E10" s="4"/>
      <c r="G10" s="4"/>
      <c r="H10" s="4"/>
      <c r="J10" s="1"/>
    </row>
    <row r="11" spans="1:10" ht="11.25">
      <c r="A11" s="1"/>
      <c r="B11" s="8"/>
      <c r="C11" s="4" t="s">
        <v>6</v>
      </c>
      <c r="D11" s="1"/>
      <c r="E11" s="4"/>
      <c r="F11" s="1"/>
      <c r="G11" s="1"/>
      <c r="H11" s="1"/>
      <c r="I11" s="4"/>
      <c r="J11" s="1"/>
    </row>
    <row r="12" spans="1:10" ht="11.25">
      <c r="A12" s="1"/>
      <c r="B12" s="8"/>
      <c r="C12" s="1"/>
      <c r="D12" s="1"/>
      <c r="E12" s="4"/>
      <c r="F12" s="1"/>
      <c r="G12" s="1"/>
      <c r="H12" s="1"/>
      <c r="I12" s="4"/>
      <c r="J12" s="1"/>
    </row>
    <row r="13" spans="1:10" ht="11.25">
      <c r="A13" s="1"/>
      <c r="B13" s="9"/>
      <c r="D13" s="1"/>
      <c r="E13" s="4"/>
      <c r="F13" s="1"/>
      <c r="G13" s="1"/>
      <c r="H13" s="1"/>
      <c r="I13" s="4"/>
      <c r="J13" s="1"/>
    </row>
    <row r="14" spans="1:10" ht="11.25">
      <c r="A14" s="1"/>
      <c r="B14" s="7" t="s">
        <v>10</v>
      </c>
      <c r="C14" s="3" t="s">
        <v>11</v>
      </c>
      <c r="D14" s="1"/>
      <c r="E14" s="4"/>
      <c r="F14" s="4"/>
      <c r="G14" s="4"/>
      <c r="H14" s="1"/>
      <c r="I14" s="4"/>
      <c r="J14" s="1"/>
    </row>
    <row r="15" spans="1:9" ht="16.5" customHeight="1">
      <c r="A15" s="1"/>
      <c r="C15" s="2" t="s">
        <v>13</v>
      </c>
      <c r="E15" s="7"/>
      <c r="F15" s="3"/>
      <c r="G15" s="3"/>
      <c r="H15" s="7"/>
      <c r="I15" s="3"/>
    </row>
    <row r="16" spans="1:9" ht="11.25">
      <c r="A16" s="1"/>
      <c r="C16" s="2" t="s">
        <v>14</v>
      </c>
      <c r="E16" s="7"/>
      <c r="F16" s="4"/>
      <c r="G16" s="4"/>
      <c r="H16" s="1"/>
      <c r="I16" s="4"/>
    </row>
    <row r="17" spans="1:9" ht="11.25">
      <c r="A17" s="1"/>
      <c r="C17" s="2" t="s">
        <v>18</v>
      </c>
      <c r="E17" s="7"/>
      <c r="F17" s="4"/>
      <c r="G17" s="4"/>
      <c r="H17" s="1"/>
      <c r="I17" s="4"/>
    </row>
    <row r="18" spans="1:10" ht="11.25">
      <c r="A18" s="1"/>
      <c r="C18" s="2" t="s">
        <v>17</v>
      </c>
      <c r="E18" s="5"/>
      <c r="F18" s="4"/>
      <c r="G18" s="4"/>
      <c r="H18" s="1"/>
      <c r="I18" s="1"/>
      <c r="J18" s="4"/>
    </row>
    <row r="19" spans="1:10" ht="11.25">
      <c r="A19" s="1"/>
      <c r="C19" s="2" t="s">
        <v>15</v>
      </c>
      <c r="E19" s="1"/>
      <c r="F19" s="4"/>
      <c r="G19" s="4"/>
      <c r="H19" s="1"/>
      <c r="I19" s="1"/>
      <c r="J19" s="4"/>
    </row>
    <row r="20" spans="1:12" ht="11.25">
      <c r="A20" s="1"/>
      <c r="C20" s="2" t="s">
        <v>16</v>
      </c>
      <c r="E20" s="1"/>
      <c r="F20" s="4"/>
      <c r="G20" s="4"/>
      <c r="H20" s="1"/>
      <c r="I20" s="1"/>
      <c r="J20" s="4"/>
      <c r="K20" s="1"/>
      <c r="L20" s="4"/>
    </row>
    <row r="21" spans="1:12" ht="11.25">
      <c r="A21" s="1"/>
      <c r="B21" s="1"/>
      <c r="C21" s="4"/>
      <c r="E21" s="1"/>
      <c r="F21" s="4"/>
      <c r="G21" s="4"/>
      <c r="H21" s="1"/>
      <c r="I21" s="1"/>
      <c r="J21" s="4"/>
      <c r="K21" s="1"/>
      <c r="L21" s="4"/>
    </row>
    <row r="22" spans="1:12" ht="11.25">
      <c r="A22" s="1"/>
      <c r="B22" s="1"/>
      <c r="C22" s="4"/>
      <c r="E22" s="1"/>
      <c r="F22" s="4"/>
      <c r="G22" s="4"/>
      <c r="H22" s="1"/>
      <c r="I22" s="1"/>
      <c r="J22" s="4"/>
      <c r="K22" s="1"/>
      <c r="L22" s="4"/>
    </row>
    <row r="23" spans="1:12" ht="11.25">
      <c r="A23" s="1"/>
      <c r="E23" s="1"/>
      <c r="F23" s="4"/>
      <c r="G23" s="4"/>
      <c r="H23" s="1"/>
      <c r="I23" s="1"/>
      <c r="J23" s="4"/>
      <c r="K23" s="1"/>
      <c r="L23" s="4"/>
    </row>
    <row r="24" spans="1:10" ht="11.25">
      <c r="A24" s="1"/>
      <c r="B24" s="7" t="s">
        <v>53</v>
      </c>
      <c r="C24" s="3" t="s">
        <v>59</v>
      </c>
      <c r="D24" s="1"/>
      <c r="E24" s="7"/>
      <c r="F24" s="3"/>
      <c r="G24" s="3"/>
      <c r="H24" s="7"/>
      <c r="I24" s="3"/>
      <c r="J24" s="1"/>
    </row>
    <row r="25" spans="2:9" ht="11.25">
      <c r="B25" s="7" t="s">
        <v>54</v>
      </c>
      <c r="C25" s="2" t="s">
        <v>55</v>
      </c>
      <c r="F25" s="2"/>
      <c r="G25" s="2"/>
      <c r="I25" s="2"/>
    </row>
    <row r="26" spans="3:9" ht="11.25">
      <c r="C26" s="2" t="s">
        <v>56</v>
      </c>
      <c r="F26" s="2"/>
      <c r="G26" s="2"/>
      <c r="I26" s="2"/>
    </row>
    <row r="27" spans="3:9" ht="11.25">
      <c r="C27" s="2" t="s">
        <v>57</v>
      </c>
      <c r="F27" s="2"/>
      <c r="G27" s="2"/>
      <c r="I27" s="2"/>
    </row>
    <row r="28" spans="3:9" ht="11.25">
      <c r="C28" s="2" t="s">
        <v>8</v>
      </c>
      <c r="F28" s="2"/>
      <c r="G28" s="2"/>
      <c r="I28" s="2"/>
    </row>
    <row r="29" spans="3:9" ht="11.25">
      <c r="C29" s="2" t="s">
        <v>58</v>
      </c>
      <c r="F29" s="2"/>
      <c r="G29" s="2"/>
      <c r="I29" s="11"/>
    </row>
    <row r="30" ht="11.25">
      <c r="N30" s="1"/>
    </row>
    <row r="31" spans="6:9" ht="11.25">
      <c r="F31" s="2"/>
      <c r="G31" s="2"/>
      <c r="I31" s="10"/>
    </row>
    <row r="32" spans="6:9" ht="11.25">
      <c r="F32" s="2"/>
      <c r="G32" s="2"/>
      <c r="I32" s="10"/>
    </row>
    <row r="33" spans="2:9" ht="11.25">
      <c r="B33" s="7" t="s">
        <v>62</v>
      </c>
      <c r="C33" s="3" t="s">
        <v>61</v>
      </c>
      <c r="F33" s="2"/>
      <c r="G33" s="2"/>
      <c r="I33" s="2"/>
    </row>
    <row r="34" spans="2:11" ht="11.25">
      <c r="B34" s="7" t="s">
        <v>63</v>
      </c>
      <c r="C34" s="2" t="s">
        <v>80</v>
      </c>
      <c r="E34" s="7"/>
      <c r="F34" s="3"/>
      <c r="H34" s="7"/>
      <c r="I34" s="3"/>
      <c r="J34" s="3"/>
      <c r="K34" s="7"/>
    </row>
    <row r="35" spans="2:10" ht="11.25">
      <c r="B35" s="7" t="s">
        <v>64</v>
      </c>
      <c r="C35" s="2" t="s">
        <v>67</v>
      </c>
      <c r="F35" s="2"/>
      <c r="I35" s="2"/>
      <c r="J35" s="2"/>
    </row>
    <row r="36" spans="2:12" ht="11.25">
      <c r="B36" s="7" t="s">
        <v>65</v>
      </c>
      <c r="C36" s="2" t="s">
        <v>68</v>
      </c>
      <c r="F36" s="2"/>
      <c r="I36" s="2"/>
      <c r="J36" s="2"/>
      <c r="L36" s="2"/>
    </row>
    <row r="37" spans="2:10" ht="11.25">
      <c r="B37" s="7" t="s">
        <v>66</v>
      </c>
      <c r="C37" s="2" t="s">
        <v>70</v>
      </c>
      <c r="F37" s="2"/>
      <c r="I37" s="2"/>
      <c r="J37" s="2"/>
    </row>
    <row r="38" spans="2:10" ht="11.25">
      <c r="B38" s="7" t="s">
        <v>60</v>
      </c>
      <c r="C38" s="2" t="s">
        <v>71</v>
      </c>
      <c r="J38" s="2"/>
    </row>
    <row r="39" spans="3:7" ht="11.25">
      <c r="C39" s="2" t="s">
        <v>69</v>
      </c>
      <c r="F39" s="2"/>
      <c r="G39" s="2"/>
    </row>
    <row r="40" ht="11.25">
      <c r="C40" s="2" t="s">
        <v>73</v>
      </c>
    </row>
    <row r="41" spans="3:9" ht="11.25">
      <c r="C41" s="2" t="s">
        <v>76</v>
      </c>
      <c r="I41" s="2"/>
    </row>
    <row r="42" ht="11.25">
      <c r="C42" s="2" t="s">
        <v>72</v>
      </c>
    </row>
    <row r="43" ht="11.25">
      <c r="C43" s="2" t="s">
        <v>75</v>
      </c>
    </row>
    <row r="44" spans="3:7" ht="11.25">
      <c r="C44" s="2" t="s">
        <v>74</v>
      </c>
      <c r="E44" s="7"/>
      <c r="F44" s="3"/>
      <c r="G44" s="3"/>
    </row>
    <row r="45" spans="3:7" ht="11.25">
      <c r="C45" s="2" t="s">
        <v>12</v>
      </c>
      <c r="F45" s="2"/>
      <c r="G45" s="2"/>
    </row>
    <row r="46" spans="3:7" ht="11.25">
      <c r="C46" s="2" t="s">
        <v>78</v>
      </c>
      <c r="F46" s="2"/>
      <c r="G46" s="2"/>
    </row>
    <row r="47" spans="3:7" ht="11.25">
      <c r="C47" s="2" t="s">
        <v>77</v>
      </c>
      <c r="F47" s="2"/>
      <c r="G47" s="2"/>
    </row>
    <row r="48" spans="3:7" ht="11.25">
      <c r="C48" s="2" t="s">
        <v>79</v>
      </c>
      <c r="F48" s="2"/>
      <c r="G48" s="2"/>
    </row>
    <row r="49" spans="6:7" ht="11.25">
      <c r="F49" s="2"/>
      <c r="G49" s="2"/>
    </row>
    <row r="50" spans="6:7" ht="11.25">
      <c r="F50" s="2"/>
      <c r="G50" s="2"/>
    </row>
    <row r="51" ht="11.25">
      <c r="F51" s="2"/>
    </row>
    <row r="55" spans="5:9" ht="11.25">
      <c r="E55" s="7"/>
      <c r="F55" s="3"/>
      <c r="H55" s="7"/>
      <c r="I55" s="3"/>
    </row>
    <row r="56" spans="5:9" ht="11.25">
      <c r="E56" s="7"/>
      <c r="F56" s="2"/>
      <c r="H56" s="7"/>
      <c r="I56" s="2"/>
    </row>
    <row r="57" spans="5:9" ht="11.25">
      <c r="E57" s="7"/>
      <c r="F57" s="2"/>
      <c r="H57" s="7"/>
      <c r="I57" s="2"/>
    </row>
    <row r="58" spans="6:9" ht="11.25">
      <c r="F58" s="2"/>
      <c r="H58" s="7"/>
      <c r="I58" s="2"/>
    </row>
    <row r="59" spans="6:8" ht="11.25">
      <c r="F59" s="2"/>
      <c r="H59" s="7"/>
    </row>
    <row r="60" spans="6:8" ht="11.25">
      <c r="F60" s="2"/>
      <c r="H60" s="7"/>
    </row>
    <row r="61" ht="11.25">
      <c r="F61" s="2"/>
    </row>
    <row r="64" spans="5:6" ht="11.25">
      <c r="E64" s="7"/>
      <c r="F64" s="3"/>
    </row>
    <row r="65" spans="5:6" ht="11.25">
      <c r="E65" s="7"/>
      <c r="F65" s="2"/>
    </row>
    <row r="66" spans="5:6" ht="11.25">
      <c r="E66" s="7"/>
      <c r="F66" s="2"/>
    </row>
    <row r="67" spans="5:6" ht="11.25">
      <c r="E67" s="7"/>
      <c r="F67" s="2"/>
    </row>
    <row r="68" ht="11.25">
      <c r="E68" s="7"/>
    </row>
    <row r="69" ht="11.25">
      <c r="E69" s="7"/>
    </row>
  </sheetData>
  <printOptions/>
  <pageMargins left="0.787401575" right="0.787401575" top="0.984251969" bottom="0.984251969" header="0.5" footer="0.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AF77DA7107B46849C8ACADA80E121" ma:contentTypeVersion="0" ma:contentTypeDescription="Crée un document." ma:contentTypeScope="" ma:versionID="595be956e007a826d256a3c1790868fd">
  <xsd:schema xmlns:xsd="http://www.w3.org/2001/XMLSchema" xmlns:p="http://schemas.microsoft.com/office/2006/metadata/properties" targetNamespace="http://schemas.microsoft.com/office/2006/metadata/properties" ma:root="true" ma:fieldsID="75019ab185b48580fc336df4da24a70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79B231D-2D14-4170-B617-6D1F6AC0DC2C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A0460FA-786D-445C-8B25-1317D296DF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218A79-39BA-46AE-A1E4-DD5C1BB44C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Louis CON TI</dc:creator>
  <cp:keywords/>
  <dc:description/>
  <cp:lastModifiedBy>proprietaire</cp:lastModifiedBy>
  <cp:lastPrinted>2014-01-07T10:06:30Z</cp:lastPrinted>
  <dcterms:created xsi:type="dcterms:W3CDTF">2009-12-24T07:39:48Z</dcterms:created>
  <dcterms:modified xsi:type="dcterms:W3CDTF">2014-02-10T20:58:23Z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0x010100772AF77DA7107B46849C8ACADA80E121</vt:lpwstr>
  </property>
</Properties>
</file>